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ThisWorkbook" defaultThemeVersion="124226"/>
  <xr:revisionPtr revIDLastSave="0" documentId="13_ncr:1_{524727FD-B459-4EF5-9A1E-8C2D5861CF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指导性专业教学计划课程安排表" sheetId="3" r:id="rId1"/>
    <sheet name="教学要求统计表" sheetId="4" state="hidden" r:id="rId2"/>
  </sheets>
  <definedNames>
    <definedName name="_xlnm.Print_Area" localSheetId="0">指导性专业教学计划课程安排表!$A$1:$V$114</definedName>
    <definedName name="_xlnm.Print_Titles" localSheetId="0">指导性专业教学计划课程安排表!$1:$6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3" l="1"/>
  <c r="E82" i="3" l="1"/>
  <c r="G56" i="3" l="1"/>
  <c r="F56" i="3"/>
  <c r="F82" i="3" l="1"/>
  <c r="E73" i="3"/>
  <c r="E64" i="3"/>
  <c r="E56" i="3"/>
  <c r="E37" i="3"/>
  <c r="H82" i="3"/>
  <c r="G82" i="3"/>
  <c r="E83" i="3" l="1"/>
  <c r="E65" i="3"/>
  <c r="E91" i="3"/>
  <c r="H64" i="3"/>
  <c r="G64" i="3"/>
  <c r="F64" i="3"/>
  <c r="F73" i="3"/>
  <c r="E42" i="3" l="1"/>
  <c r="E43" i="3" s="1"/>
  <c r="F37" i="3"/>
  <c r="G37" i="3"/>
  <c r="H37" i="3"/>
  <c r="I37" i="3"/>
  <c r="J37" i="3"/>
  <c r="I82" i="3"/>
  <c r="J82" i="3"/>
  <c r="F111" i="3" l="1"/>
  <c r="F42" i="3" l="1"/>
  <c r="F43" i="3" s="1"/>
  <c r="G108" i="3"/>
  <c r="H108" i="3"/>
  <c r="I108" i="3"/>
  <c r="G99" i="3"/>
  <c r="H99" i="3"/>
  <c r="I99" i="3"/>
  <c r="E99" i="3"/>
  <c r="G42" i="3"/>
  <c r="G43" i="3" s="1"/>
  <c r="H42" i="3"/>
  <c r="I42" i="3"/>
  <c r="J42" i="3"/>
  <c r="E109" i="3" l="1"/>
  <c r="E112" i="3" s="1"/>
  <c r="F65" i="3"/>
  <c r="F83" i="3"/>
  <c r="H43" i="3"/>
  <c r="I43" i="3"/>
  <c r="J43" i="3"/>
  <c r="T108" i="3"/>
  <c r="P108" i="3"/>
  <c r="O108" i="3"/>
  <c r="N108" i="3"/>
  <c r="Q56" i="3"/>
  <c r="Q65" i="3" s="1"/>
  <c r="Q37" i="3"/>
  <c r="Q43" i="3" s="1"/>
  <c r="R37" i="3"/>
  <c r="R43" i="3" s="1"/>
  <c r="T37" i="3"/>
  <c r="T43" i="3" s="1"/>
  <c r="U37" i="3"/>
  <c r="V37" i="3"/>
  <c r="L4" i="4"/>
  <c r="R4" i="4"/>
  <c r="L5" i="4"/>
  <c r="R5" i="4"/>
  <c r="J6" i="4"/>
  <c r="L6" i="4" s="1"/>
  <c r="O6" i="4"/>
  <c r="R6" i="4" s="1"/>
  <c r="L7" i="4"/>
  <c r="R7" i="4"/>
  <c r="L8" i="4"/>
  <c r="R8" i="4"/>
  <c r="J9" i="4"/>
  <c r="L9" i="4" s="1"/>
  <c r="O9" i="4"/>
  <c r="R9" i="4" s="1"/>
  <c r="L10" i="4"/>
  <c r="R10" i="4"/>
  <c r="L11" i="4"/>
  <c r="R11" i="4"/>
  <c r="J12" i="4"/>
  <c r="L12" i="4" s="1"/>
  <c r="O12" i="4"/>
  <c r="R12" i="4" s="1"/>
  <c r="L14" i="4"/>
  <c r="R14" i="4"/>
  <c r="R15" i="4"/>
  <c r="G65" i="3"/>
  <c r="G73" i="3"/>
  <c r="H56" i="3"/>
  <c r="I56" i="3"/>
  <c r="J56" i="3"/>
  <c r="M56" i="3"/>
  <c r="R56" i="3"/>
  <c r="T56" i="3"/>
  <c r="I64" i="3"/>
  <c r="J64" i="3"/>
  <c r="M64" i="3"/>
  <c r="N64" i="3"/>
  <c r="O64" i="3"/>
  <c r="P64" i="3"/>
  <c r="R64" i="3"/>
  <c r="S64" i="3"/>
  <c r="T64" i="3"/>
  <c r="H73" i="3"/>
  <c r="I73" i="3"/>
  <c r="J73" i="3"/>
  <c r="M73" i="3"/>
  <c r="N73" i="3"/>
  <c r="O73" i="3"/>
  <c r="P73" i="3"/>
  <c r="T73" i="3"/>
  <c r="M82" i="3"/>
  <c r="N82" i="3"/>
  <c r="O82" i="3"/>
  <c r="P82" i="3"/>
  <c r="Q82" i="3"/>
  <c r="R82" i="3"/>
  <c r="S82" i="3"/>
  <c r="T82" i="3"/>
  <c r="G91" i="3"/>
  <c r="G109" i="3" s="1"/>
  <c r="H91" i="3"/>
  <c r="H109" i="3" s="1"/>
  <c r="I91" i="3"/>
  <c r="I109" i="3" s="1"/>
  <c r="V91" i="3"/>
  <c r="M108" i="3"/>
  <c r="O37" i="3"/>
  <c r="O43" i="3" s="1"/>
  <c r="O13" i="4" l="1"/>
  <c r="R13" i="4" s="1"/>
  <c r="H83" i="3"/>
  <c r="G83" i="3"/>
  <c r="G112" i="3" s="1"/>
  <c r="J83" i="3"/>
  <c r="I83" i="3"/>
  <c r="I65" i="3"/>
  <c r="S56" i="3"/>
  <c r="S65" i="3" s="1"/>
  <c r="N56" i="3"/>
  <c r="N65" i="3" s="1"/>
  <c r="J65" i="3"/>
  <c r="O83" i="3"/>
  <c r="H65" i="3"/>
  <c r="Q108" i="3"/>
  <c r="P83" i="3"/>
  <c r="O56" i="3"/>
  <c r="O65" i="3" s="1"/>
  <c r="P56" i="3"/>
  <c r="P65" i="3" s="1"/>
  <c r="R108" i="3"/>
  <c r="T83" i="3"/>
  <c r="S108" i="3"/>
  <c r="T65" i="3"/>
  <c r="R65" i="3"/>
  <c r="P37" i="3"/>
  <c r="P43" i="3" s="1"/>
  <c r="M37" i="3"/>
  <c r="M43" i="3" s="1"/>
  <c r="N83" i="3"/>
  <c r="M65" i="3"/>
  <c r="S73" i="3"/>
  <c r="S83" i="3" s="1"/>
  <c r="M83" i="3"/>
  <c r="N37" i="3"/>
  <c r="N43" i="3" s="1"/>
  <c r="R73" i="3"/>
  <c r="R83" i="3" s="1"/>
  <c r="Q73" i="3"/>
  <c r="Q83" i="3" s="1"/>
  <c r="Q112" i="3" s="1"/>
  <c r="S37" i="3"/>
  <c r="S43" i="3" s="1"/>
  <c r="J13" i="4"/>
  <c r="I112" i="3" l="1"/>
  <c r="H112" i="3"/>
  <c r="O112" i="3"/>
  <c r="R112" i="3"/>
  <c r="T112" i="3"/>
  <c r="M112" i="3"/>
  <c r="S112" i="3"/>
  <c r="P112" i="3"/>
  <c r="N112" i="3"/>
  <c r="L13" i="4"/>
  <c r="J15" i="4"/>
  <c r="L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M6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填写该学期实际可执行的理论教学周数！</t>
        </r>
      </text>
    </comment>
    <comment ref="M7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在相应学期填写学分</t>
        </r>
      </text>
    </comment>
  </commentList>
</comments>
</file>

<file path=xl/sharedStrings.xml><?xml version="1.0" encoding="utf-8"?>
<sst xmlns="http://schemas.openxmlformats.org/spreadsheetml/2006/main" count="390" uniqueCount="316">
  <si>
    <t>开课学期与学分分配</t>
    <phoneticPr fontId="2" type="noConversion"/>
  </si>
  <si>
    <t>第一学年</t>
    <phoneticPr fontId="2" type="noConversion"/>
  </si>
  <si>
    <t>第二学年</t>
    <phoneticPr fontId="2" type="noConversion"/>
  </si>
  <si>
    <t>第三学年</t>
    <phoneticPr fontId="2" type="noConversion"/>
  </si>
  <si>
    <t>第四学年</t>
    <phoneticPr fontId="2" type="noConversion"/>
  </si>
  <si>
    <t>专业课程</t>
    <phoneticPr fontId="2" type="noConversion"/>
  </si>
  <si>
    <t xml:space="preserve">              统计项目
  课程类别</t>
    <phoneticPr fontId="15" type="noConversion"/>
  </si>
  <si>
    <t>课程性质</t>
    <phoneticPr fontId="15" type="noConversion"/>
  </si>
  <si>
    <t>要求修学
学分</t>
    <phoneticPr fontId="15" type="noConversion"/>
  </si>
  <si>
    <t>占总要求
学分的比例</t>
    <phoneticPr fontId="15" type="noConversion"/>
  </si>
  <si>
    <t>学时/周数</t>
    <phoneticPr fontId="15" type="noConversion"/>
  </si>
  <si>
    <t>占总要求学时的比例</t>
    <phoneticPr fontId="15" type="noConversion"/>
  </si>
  <si>
    <r>
      <t>理论教学
(</t>
    </r>
    <r>
      <rPr>
        <sz val="8"/>
        <rFont val="宋体"/>
        <family val="3"/>
        <charset val="134"/>
      </rPr>
      <t>含课内实验
和上机)</t>
    </r>
    <r>
      <rPr>
        <sz val="9"/>
        <rFont val="宋体"/>
        <family val="3"/>
        <charset val="134"/>
      </rPr>
      <t xml:space="preserve">
</t>
    </r>
    <phoneticPr fontId="15" type="noConversion"/>
  </si>
  <si>
    <t>通识教育课</t>
    <phoneticPr fontId="15" type="noConversion"/>
  </si>
  <si>
    <t>必修</t>
    <phoneticPr fontId="15" type="noConversion"/>
  </si>
  <si>
    <t>选修</t>
    <phoneticPr fontId="15" type="noConversion"/>
  </si>
  <si>
    <t>小计</t>
    <phoneticPr fontId="15" type="noConversion"/>
  </si>
  <si>
    <t>学科基础课</t>
    <phoneticPr fontId="15" type="noConversion"/>
  </si>
  <si>
    <t>专业课</t>
    <phoneticPr fontId="15" type="noConversion"/>
  </si>
  <si>
    <t>主干必修</t>
    <phoneticPr fontId="15" type="noConversion"/>
  </si>
  <si>
    <t>方向选修</t>
    <phoneticPr fontId="15" type="noConversion"/>
  </si>
  <si>
    <t>合计</t>
    <phoneticPr fontId="15" type="noConversion"/>
  </si>
  <si>
    <t>军训</t>
    <phoneticPr fontId="15" type="noConversion"/>
  </si>
  <si>
    <t>总        计</t>
    <phoneticPr fontId="15" type="noConversion"/>
  </si>
  <si>
    <t xml:space="preserve">  </t>
    <phoneticPr fontId="15" type="noConversion"/>
  </si>
  <si>
    <t xml:space="preserve">              学 年
  项  目</t>
    <phoneticPr fontId="15" type="noConversion"/>
  </si>
  <si>
    <t>第一学年</t>
    <phoneticPr fontId="15" type="noConversion"/>
  </si>
  <si>
    <t>第二学年</t>
    <phoneticPr fontId="15" type="noConversion"/>
  </si>
  <si>
    <t>第三学年</t>
    <phoneticPr fontId="15" type="noConversion"/>
  </si>
  <si>
    <t>第四学年</t>
    <phoneticPr fontId="15" type="noConversion"/>
  </si>
  <si>
    <t>1</t>
    <phoneticPr fontId="15" type="noConversion"/>
  </si>
  <si>
    <t>2</t>
    <phoneticPr fontId="15" type="noConversion"/>
  </si>
  <si>
    <t>3</t>
    <phoneticPr fontId="15" type="noConversion"/>
  </si>
  <si>
    <t>4</t>
    <phoneticPr fontId="15" type="noConversion"/>
  </si>
  <si>
    <t>5</t>
    <phoneticPr fontId="15" type="noConversion"/>
  </si>
  <si>
    <t>6</t>
    <phoneticPr fontId="15" type="noConversion"/>
  </si>
  <si>
    <t>7</t>
    <phoneticPr fontId="15" type="noConversion"/>
  </si>
  <si>
    <t>8</t>
    <phoneticPr fontId="15" type="noConversion"/>
  </si>
  <si>
    <r>
      <t>理论教学
(</t>
    </r>
    <r>
      <rPr>
        <sz val="8"/>
        <rFont val="宋体"/>
        <family val="3"/>
        <charset val="134"/>
      </rPr>
      <t>含课内实验、上机及</t>
    </r>
    <r>
      <rPr>
        <sz val="9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不以周安排的实验、实训)</t>
    </r>
    <phoneticPr fontId="15" type="noConversion"/>
  </si>
  <si>
    <t>以
周
安
排
的
集
中
实
践
性
环
节</t>
    <phoneticPr fontId="15" type="noConversion"/>
  </si>
  <si>
    <t>考  试</t>
    <phoneticPr fontId="15" type="noConversion"/>
  </si>
  <si>
    <t>学期周数总计</t>
    <phoneticPr fontId="15" type="noConversion"/>
  </si>
  <si>
    <t>20</t>
    <phoneticPr fontId="15" type="noConversion"/>
  </si>
  <si>
    <t>17</t>
    <phoneticPr fontId="15" type="noConversion"/>
  </si>
  <si>
    <t>15</t>
    <phoneticPr fontId="15" type="noConversion"/>
  </si>
  <si>
    <t>19</t>
    <phoneticPr fontId="15" type="noConversion"/>
  </si>
  <si>
    <t>156</t>
    <phoneticPr fontId="15" type="noConversion"/>
  </si>
  <si>
    <t>3024</t>
    <phoneticPr fontId="15" type="noConversion"/>
  </si>
  <si>
    <r>
      <t xml:space="preserve">41W       </t>
    </r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656</t>
    </r>
    <r>
      <rPr>
        <sz val="8"/>
        <rFont val="宋体"/>
        <family val="3"/>
        <charset val="134"/>
      </rPr>
      <t>学时）</t>
    </r>
    <phoneticPr fontId="15" type="noConversion"/>
  </si>
  <si>
    <r>
      <t>集中实践性环节
(</t>
    </r>
    <r>
      <rPr>
        <sz val="8"/>
        <rFont val="宋体"/>
        <family val="3"/>
        <charset val="134"/>
      </rPr>
      <t>含不以周安排的独立实验、实训)</t>
    </r>
    <phoneticPr fontId="2" type="noConversion"/>
  </si>
  <si>
    <t>计算机程序设计语言（VFP）课程设计</t>
  </si>
  <si>
    <t>18</t>
    <phoneticPr fontId="15" type="noConversion"/>
  </si>
  <si>
    <t>17</t>
    <phoneticPr fontId="15" type="noConversion"/>
  </si>
  <si>
    <t>15</t>
    <phoneticPr fontId="15" type="noConversion"/>
  </si>
  <si>
    <t>13</t>
    <phoneticPr fontId="15" type="noConversion"/>
  </si>
  <si>
    <t>14</t>
    <phoneticPr fontId="15" type="noConversion"/>
  </si>
  <si>
    <t>0</t>
    <phoneticPr fontId="15" type="noConversion"/>
  </si>
  <si>
    <t>1</t>
    <phoneticPr fontId="15" type="noConversion"/>
  </si>
  <si>
    <t>2</t>
    <phoneticPr fontId="15" type="noConversion"/>
  </si>
  <si>
    <t>认识实习</t>
    <phoneticPr fontId="15" type="noConversion"/>
  </si>
  <si>
    <t>基础会计综合实训</t>
    <phoneticPr fontId="15" type="noConversion"/>
  </si>
  <si>
    <t>税务筹划实训</t>
    <phoneticPr fontId="15" type="noConversion"/>
  </si>
  <si>
    <t>成本会计综合实训</t>
    <phoneticPr fontId="15" type="noConversion"/>
  </si>
  <si>
    <t>初级会计电算化实训</t>
    <phoneticPr fontId="15" type="noConversion"/>
  </si>
  <si>
    <t>管理会计实验</t>
    <phoneticPr fontId="15" type="noConversion"/>
  </si>
  <si>
    <t>财务管理实验</t>
    <phoneticPr fontId="15" type="noConversion"/>
  </si>
  <si>
    <t>财务会计综合实训</t>
    <phoneticPr fontId="15" type="noConversion"/>
  </si>
  <si>
    <t>企业经营决策沙盘模拟</t>
    <phoneticPr fontId="15" type="noConversion"/>
  </si>
  <si>
    <t>会计信息系统分析与设计课程设计</t>
    <phoneticPr fontId="15" type="noConversion"/>
  </si>
  <si>
    <t>审计实验</t>
    <phoneticPr fontId="15" type="noConversion"/>
  </si>
  <si>
    <t>ERP实验</t>
    <phoneticPr fontId="15" type="noConversion"/>
  </si>
  <si>
    <t>证券投资实训</t>
    <phoneticPr fontId="15" type="noConversion"/>
  </si>
  <si>
    <t>专业实习</t>
    <phoneticPr fontId="15" type="noConversion"/>
  </si>
  <si>
    <t>毕业论文</t>
    <phoneticPr fontId="15" type="noConversion"/>
  </si>
  <si>
    <t>5</t>
    <phoneticPr fontId="15" type="noConversion"/>
  </si>
  <si>
    <t>12</t>
    <phoneticPr fontId="15" type="noConversion"/>
  </si>
  <si>
    <t>3</t>
    <phoneticPr fontId="15" type="noConversion"/>
  </si>
  <si>
    <r>
      <t>1</t>
    </r>
    <r>
      <rPr>
        <sz val="9"/>
        <rFont val="宋体"/>
        <family val="3"/>
        <charset val="134"/>
      </rPr>
      <t>09</t>
    </r>
    <phoneticPr fontId="15" type="noConversion"/>
  </si>
  <si>
    <t>7</t>
    <phoneticPr fontId="15" type="noConversion"/>
  </si>
  <si>
    <r>
      <t>附表1</t>
    </r>
    <r>
      <rPr>
        <b/>
        <sz val="14"/>
        <rFont val="宋体"/>
        <family val="3"/>
        <charset val="134"/>
      </rPr>
      <t xml:space="preserve">          教学计划中各类课程教学要求统计表</t>
    </r>
    <phoneticPr fontId="15" type="noConversion"/>
  </si>
  <si>
    <r>
      <t xml:space="preserve">附表2                  </t>
    </r>
    <r>
      <rPr>
        <b/>
        <sz val="14"/>
        <rFont val="宋体"/>
        <family val="3"/>
        <charset val="134"/>
      </rPr>
      <t>教学计划中学期周分配统计表</t>
    </r>
    <phoneticPr fontId="15" type="noConversion"/>
  </si>
  <si>
    <t>备注</t>
    <phoneticPr fontId="4" type="noConversion"/>
  </si>
  <si>
    <t>开课学期</t>
    <phoneticPr fontId="2" type="noConversion"/>
  </si>
  <si>
    <t>总
学
时</t>
    <phoneticPr fontId="2" type="noConversion"/>
  </si>
  <si>
    <t>授课
学时</t>
    <phoneticPr fontId="2" type="noConversion"/>
  </si>
  <si>
    <t>实验
学时</t>
    <phoneticPr fontId="2" type="noConversion"/>
  </si>
  <si>
    <t>实践
学时</t>
    <phoneticPr fontId="2" type="noConversion"/>
  </si>
  <si>
    <t>其中</t>
    <phoneticPr fontId="2" type="noConversion"/>
  </si>
  <si>
    <t>社会科学类（至少修学2学分）</t>
    <phoneticPr fontId="2" type="noConversion"/>
  </si>
  <si>
    <t>开课单位</t>
    <phoneticPr fontId="2" type="noConversion"/>
  </si>
  <si>
    <t>选修8.0</t>
    <phoneticPr fontId="4" type="noConversion"/>
  </si>
  <si>
    <t>小 计</t>
    <phoneticPr fontId="2" type="noConversion"/>
  </si>
  <si>
    <t>合计</t>
    <phoneticPr fontId="2" type="noConversion"/>
  </si>
  <si>
    <t>自然科学类（至少修学2学分）</t>
    <phoneticPr fontId="2" type="noConversion"/>
  </si>
  <si>
    <t>创新创业类（至少修学2学分）</t>
    <phoneticPr fontId="4" type="noConversion"/>
  </si>
  <si>
    <t xml:space="preserve">学科基础课程 </t>
    <phoneticPr fontId="2" type="noConversion"/>
  </si>
  <si>
    <t>必</t>
    <phoneticPr fontId="2" type="noConversion"/>
  </si>
  <si>
    <t>修</t>
    <phoneticPr fontId="2" type="noConversion"/>
  </si>
  <si>
    <t>集中实践性教学环节</t>
    <phoneticPr fontId="2" type="noConversion"/>
  </si>
  <si>
    <t>第二课堂</t>
    <phoneticPr fontId="2" type="noConversion"/>
  </si>
  <si>
    <t>选修6.0</t>
    <phoneticPr fontId="2" type="noConversion"/>
  </si>
  <si>
    <t>按学校指定项目修学</t>
    <phoneticPr fontId="2" type="noConversion"/>
  </si>
  <si>
    <t>课
程
类
别</t>
    <phoneticPr fontId="2" type="noConversion"/>
  </si>
  <si>
    <t>课程编号</t>
    <phoneticPr fontId="2" type="noConversion"/>
  </si>
  <si>
    <t>课程名称</t>
    <phoneticPr fontId="2" type="noConversion"/>
  </si>
  <si>
    <t>学分</t>
    <phoneticPr fontId="2" type="noConversion"/>
  </si>
  <si>
    <t>开课
学期</t>
    <phoneticPr fontId="2" type="noConversion"/>
  </si>
  <si>
    <t>上机
学时</t>
    <phoneticPr fontId="2" type="noConversion"/>
  </si>
  <si>
    <t>小 计</t>
    <phoneticPr fontId="2" type="noConversion"/>
  </si>
  <si>
    <t>合  计</t>
    <phoneticPr fontId="4" type="noConversion"/>
  </si>
  <si>
    <t>总计</t>
    <phoneticPr fontId="2" type="noConversion"/>
  </si>
  <si>
    <t>通识教育课程</t>
    <phoneticPr fontId="2" type="noConversion"/>
  </si>
  <si>
    <t>课程性质
及
要求学分</t>
    <phoneticPr fontId="2" type="noConversion"/>
  </si>
  <si>
    <t>教学院长签字：                     专业负责人签字：                教务办主任签字：</t>
    <phoneticPr fontId="2" type="noConversion"/>
  </si>
  <si>
    <r>
      <t xml:space="preserve">附表3                                     </t>
    </r>
    <r>
      <rPr>
        <b/>
        <sz val="16"/>
        <rFont val="华文楷体"/>
        <family val="3"/>
        <charset val="134"/>
      </rPr>
      <t>指导性专业教学计划课程安排表</t>
    </r>
    <phoneticPr fontId="2" type="noConversion"/>
  </si>
  <si>
    <t>必修65</t>
    <phoneticPr fontId="2" type="noConversion"/>
  </si>
  <si>
    <t>09050063a</t>
  </si>
  <si>
    <t>中国近现代史纲要</t>
  </si>
  <si>
    <t>09020021a</t>
  </si>
  <si>
    <t>马克思主义基本原理</t>
  </si>
  <si>
    <t>09040032b</t>
  </si>
  <si>
    <t>思想道德与法治</t>
  </si>
  <si>
    <t>09030043a</t>
  </si>
  <si>
    <t>毛泽东思想和中国特色社会主义理论体系概论</t>
  </si>
  <si>
    <t>09030044a</t>
  </si>
  <si>
    <t>习近平新时代中国特色社会主义思想概论</t>
  </si>
  <si>
    <t>09010011b</t>
  </si>
  <si>
    <t>形势与政策1</t>
  </si>
  <si>
    <t>09010013b</t>
  </si>
  <si>
    <t>形势与政策2</t>
  </si>
  <si>
    <t>09010015b</t>
  </si>
  <si>
    <t>形势与政策3</t>
  </si>
  <si>
    <t>09010017b</t>
  </si>
  <si>
    <t>形势与政策4</t>
  </si>
  <si>
    <t>05010039a</t>
  </si>
  <si>
    <t>高等数学A1</t>
  </si>
  <si>
    <t>05010040a</t>
  </si>
  <si>
    <t>高等数学A2</t>
  </si>
  <si>
    <t>05030034a</t>
  </si>
  <si>
    <t>线性代数</t>
  </si>
  <si>
    <t>05030010a</t>
  </si>
  <si>
    <t>概率论与数理统计</t>
  </si>
  <si>
    <t>05020063a</t>
  </si>
  <si>
    <t>大学物理1</t>
  </si>
  <si>
    <t>05020064a</t>
  </si>
  <si>
    <t>大学物理2</t>
  </si>
  <si>
    <t>07010016a</t>
  </si>
  <si>
    <t>体育1</t>
  </si>
  <si>
    <t>07010017a</t>
  </si>
  <si>
    <t>体育2</t>
  </si>
  <si>
    <t>07010018a</t>
  </si>
  <si>
    <t>体育3</t>
  </si>
  <si>
    <t>07010019a</t>
  </si>
  <si>
    <t>体育4</t>
  </si>
  <si>
    <t>08010134a</t>
  </si>
  <si>
    <t>大学英语1</t>
  </si>
  <si>
    <t>08010135a</t>
  </si>
  <si>
    <t>大学英语2</t>
  </si>
  <si>
    <t>08020002a</t>
  </si>
  <si>
    <t>大学英语3</t>
  </si>
  <si>
    <t>08020006a</t>
  </si>
  <si>
    <t>大学英语4</t>
  </si>
  <si>
    <t>19010127a</t>
  </si>
  <si>
    <t>计算机程序设计语言(Python)</t>
  </si>
  <si>
    <t>13040002b</t>
  </si>
  <si>
    <t>心理健康教育</t>
  </si>
  <si>
    <t>09130106b</t>
  </si>
  <si>
    <t>职业生涯发展规划及就业指导</t>
  </si>
  <si>
    <t>04060003b</t>
  </si>
  <si>
    <t>创业基础</t>
  </si>
  <si>
    <t>14000016b</t>
  </si>
  <si>
    <t>军事理论与安全教育</t>
  </si>
  <si>
    <t>09130107b</t>
  </si>
  <si>
    <t>国学通论</t>
  </si>
  <si>
    <t>99010002b</t>
  </si>
  <si>
    <t>劳动教育</t>
  </si>
  <si>
    <t>30020074b</t>
  </si>
  <si>
    <t>生物工程导论</t>
  </si>
  <si>
    <t>30040222a</t>
  </si>
  <si>
    <t>无机及分析化学</t>
  </si>
  <si>
    <t>30040115a</t>
  </si>
  <si>
    <t>有机化学</t>
  </si>
  <si>
    <t>30040225a</t>
  </si>
  <si>
    <t>物理化学</t>
  </si>
  <si>
    <t>30040025a</t>
  </si>
  <si>
    <t>化工原理</t>
  </si>
  <si>
    <t>02030121b</t>
  </si>
  <si>
    <t>工程图学</t>
  </si>
  <si>
    <t>电工电子技术</t>
  </si>
  <si>
    <t>30020071a</t>
  </si>
  <si>
    <t>生物化学</t>
  </si>
  <si>
    <t>30030107b</t>
  </si>
  <si>
    <t>普通生物学</t>
  </si>
  <si>
    <t>微生物学</t>
  </si>
  <si>
    <t>细胞生物学</t>
  </si>
  <si>
    <t>30020080b</t>
  </si>
  <si>
    <t>生物企业环保与安全管理</t>
  </si>
  <si>
    <t>30020101b</t>
  </si>
  <si>
    <t>生物伦理学</t>
  </si>
  <si>
    <t>30020102b</t>
  </si>
  <si>
    <t>生物工程数学模型</t>
  </si>
  <si>
    <t>30010077b</t>
  </si>
  <si>
    <t>免疫学</t>
  </si>
  <si>
    <t>30020103b</t>
  </si>
  <si>
    <t>生态工程学</t>
  </si>
  <si>
    <t>30010183b</t>
  </si>
  <si>
    <t>生物统计学</t>
  </si>
  <si>
    <t>30020079b</t>
  </si>
  <si>
    <t>分子生物学</t>
  </si>
  <si>
    <t>30020104b</t>
  </si>
  <si>
    <t>生物信息学</t>
  </si>
  <si>
    <t>30020105b</t>
  </si>
  <si>
    <t>蛋白质与酶工程</t>
  </si>
  <si>
    <t>30020106a</t>
  </si>
  <si>
    <t>生物反应与分离工程</t>
  </si>
  <si>
    <t>发酵工程</t>
  </si>
  <si>
    <t>30020094b</t>
  </si>
  <si>
    <t>代谢工程</t>
  </si>
  <si>
    <t>30020084b</t>
  </si>
  <si>
    <t>合成生物学</t>
  </si>
  <si>
    <t>30020114b</t>
  </si>
  <si>
    <t>生物工程实训理论与实践</t>
  </si>
  <si>
    <t>30020110b</t>
  </si>
  <si>
    <t>生物医用材料工程</t>
  </si>
  <si>
    <t>30020111b</t>
  </si>
  <si>
    <t>药物制剂技术</t>
  </si>
  <si>
    <t>30020112b</t>
  </si>
  <si>
    <t xml:space="preserve">蚕桑药食产品加工技术 </t>
  </si>
  <si>
    <t>30010208b</t>
  </si>
  <si>
    <t>药物分析与检测</t>
  </si>
  <si>
    <t>30020113b</t>
  </si>
  <si>
    <t>生物制药与制品学</t>
  </si>
  <si>
    <t>14000013b</t>
  </si>
  <si>
    <t>军事技能训练</t>
  </si>
  <si>
    <t>3W</t>
  </si>
  <si>
    <t>05060068b</t>
  </si>
  <si>
    <t>物理实验1</t>
  </si>
  <si>
    <t>05060069b</t>
  </si>
  <si>
    <t>物理实验2</t>
  </si>
  <si>
    <t>09010012b</t>
  </si>
  <si>
    <t>形势与政策实践1</t>
  </si>
  <si>
    <t xml:space="preserve"> </t>
  </si>
  <si>
    <t>09010014b</t>
  </si>
  <si>
    <t>形势与政策实践2</t>
  </si>
  <si>
    <t>09010016b</t>
  </si>
  <si>
    <t>形势与政策实践3</t>
  </si>
  <si>
    <t>09010018b</t>
  </si>
  <si>
    <t>形势与政策实践4</t>
  </si>
  <si>
    <t>通识教育4.5</t>
    <phoneticPr fontId="2" type="noConversion"/>
  </si>
  <si>
    <t>30040230b</t>
  </si>
  <si>
    <t>无机及分析化学实验</t>
  </si>
  <si>
    <t>30040232b</t>
  </si>
  <si>
    <t>物理化学实验</t>
  </si>
  <si>
    <t>06030165b</t>
  </si>
  <si>
    <t>化工原理课程设计</t>
  </si>
  <si>
    <t>1W</t>
  </si>
  <si>
    <t>03101407b</t>
  </si>
  <si>
    <t>电工电子技术实验</t>
  </si>
  <si>
    <t>30020116b</t>
  </si>
  <si>
    <t>生物反应与分离工程实验</t>
  </si>
  <si>
    <t>30020117b</t>
  </si>
  <si>
    <t>30020073b</t>
  </si>
  <si>
    <t>认识实习*</t>
  </si>
  <si>
    <t>30020008b</t>
  </si>
  <si>
    <t>生产实习*</t>
  </si>
  <si>
    <t>毕业设计（论文）</t>
  </si>
  <si>
    <t>14W</t>
  </si>
  <si>
    <t xml:space="preserve">专业：生物工程                                                                                     </t>
    <phoneticPr fontId="2" type="noConversion"/>
  </si>
  <si>
    <t>03040089a</t>
    <phoneticPr fontId="2" type="noConversion"/>
  </si>
  <si>
    <t>公共艺术类（至少修学2学分）</t>
    <phoneticPr fontId="2" type="noConversion"/>
  </si>
  <si>
    <t>工程项目管理</t>
    <phoneticPr fontId="2" type="noConversion"/>
  </si>
  <si>
    <t>04010265b</t>
    <phoneticPr fontId="2" type="noConversion"/>
  </si>
  <si>
    <t>必修30</t>
    <phoneticPr fontId="2" type="noConversion"/>
  </si>
  <si>
    <t>选修6.0</t>
    <phoneticPr fontId="2" type="noConversion"/>
  </si>
  <si>
    <t>微生物学实验</t>
    <phoneticPr fontId="2" type="noConversion"/>
  </si>
  <si>
    <t>细胞生物学实验</t>
    <phoneticPr fontId="2" type="noConversion"/>
  </si>
  <si>
    <t>4</t>
    <phoneticPr fontId="2" type="noConversion"/>
  </si>
  <si>
    <t>基因工程实验</t>
    <phoneticPr fontId="2" type="noConversion"/>
  </si>
  <si>
    <t>6</t>
    <phoneticPr fontId="2" type="noConversion"/>
  </si>
  <si>
    <t>发酵工程实验</t>
    <phoneticPr fontId="2" type="noConversion"/>
  </si>
  <si>
    <t>7</t>
    <phoneticPr fontId="2" type="noConversion"/>
  </si>
  <si>
    <t>30020122b</t>
    <phoneticPr fontId="2" type="noConversion"/>
  </si>
  <si>
    <t>30020123b</t>
    <phoneticPr fontId="2" type="noConversion"/>
  </si>
  <si>
    <t>专业29</t>
    <phoneticPr fontId="2" type="noConversion"/>
  </si>
  <si>
    <t>学科基础6.5</t>
    <phoneticPr fontId="2" type="noConversion"/>
  </si>
  <si>
    <t>必修14</t>
    <phoneticPr fontId="2" type="noConversion"/>
  </si>
  <si>
    <t>选修8.0</t>
    <phoneticPr fontId="4" type="noConversion"/>
  </si>
  <si>
    <t>30020119b</t>
    <phoneticPr fontId="2" type="noConversion"/>
  </si>
  <si>
    <t>30020077b</t>
  </si>
  <si>
    <t>基因工程</t>
    <phoneticPr fontId="2" type="noConversion"/>
  </si>
  <si>
    <t>30020053b</t>
    <phoneticPr fontId="2" type="noConversion"/>
  </si>
  <si>
    <t>细胞与组织工程</t>
    <phoneticPr fontId="2" type="noConversion"/>
  </si>
  <si>
    <t>30020054b</t>
    <phoneticPr fontId="2" type="noConversion"/>
  </si>
  <si>
    <t>生物工程设备</t>
    <phoneticPr fontId="2" type="noConversion"/>
  </si>
  <si>
    <t>30030099a</t>
  </si>
  <si>
    <t>30020120a</t>
    <phoneticPr fontId="2" type="noConversion"/>
  </si>
  <si>
    <t>30020121a</t>
    <phoneticPr fontId="2" type="noConversion"/>
  </si>
  <si>
    <t>30020124b</t>
    <phoneticPr fontId="2" type="noConversion"/>
  </si>
  <si>
    <t>30020125b</t>
    <phoneticPr fontId="2" type="noConversion"/>
  </si>
  <si>
    <t>30020126b</t>
    <phoneticPr fontId="2" type="noConversion"/>
  </si>
  <si>
    <t>30020127b</t>
    <phoneticPr fontId="2" type="noConversion"/>
  </si>
  <si>
    <t>25W</t>
    <phoneticPr fontId="2" type="noConversion"/>
  </si>
  <si>
    <t>3W</t>
    <phoneticPr fontId="2" type="noConversion"/>
  </si>
  <si>
    <t>32+3W</t>
    <phoneticPr fontId="2" type="noConversion"/>
  </si>
  <si>
    <t>176+1W</t>
    <phoneticPr fontId="2" type="noConversion"/>
  </si>
  <si>
    <t>80+3W</t>
    <phoneticPr fontId="2" type="noConversion"/>
  </si>
  <si>
    <t>128+25W</t>
    <phoneticPr fontId="2" type="noConversion"/>
  </si>
  <si>
    <t>384+29W</t>
    <phoneticPr fontId="2" type="noConversion"/>
  </si>
  <si>
    <t>32+29W</t>
    <phoneticPr fontId="2" type="noConversion"/>
  </si>
  <si>
    <t>204+29W</t>
    <phoneticPr fontId="2" type="noConversion"/>
  </si>
  <si>
    <t>3028+29W</t>
    <phoneticPr fontId="2" type="noConversion"/>
  </si>
  <si>
    <t>8</t>
    <phoneticPr fontId="2" type="noConversion"/>
  </si>
  <si>
    <t>4W</t>
    <phoneticPr fontId="2" type="noConversion"/>
  </si>
  <si>
    <t>生物工厂设备与工艺设计</t>
    <phoneticPr fontId="2" type="noConversion"/>
  </si>
  <si>
    <t>生物工程创新创业实践</t>
    <phoneticPr fontId="2" type="noConversion"/>
  </si>
  <si>
    <t>生物化学实验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</si>
</sst>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_);[Red]\(0.0\)"/>
    <numFmt numFmtId="178" formatCode="0_);[Red]\(0\)"/>
    <numFmt numFmtId="179" formatCode="0.0;[Red]0.0"/>
    <numFmt numFmtId="180" formatCode="0.00_ "/>
  </numFmts>
  <fonts count="39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Arial Narrow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name val="华文楷体"/>
      <family val="3"/>
      <charset val="134"/>
    </font>
    <font>
      <sz val="9"/>
      <name val="华文楷体"/>
      <family val="3"/>
      <charset val="134"/>
    </font>
    <font>
      <sz val="8"/>
      <name val="华文楷体"/>
      <family val="3"/>
      <charset val="134"/>
    </font>
    <font>
      <sz val="6"/>
      <name val="华文楷体"/>
      <family val="3"/>
      <charset val="134"/>
    </font>
    <font>
      <sz val="10"/>
      <name val="华文楷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8"/>
      <name val="Times New Roman"/>
      <family val="1"/>
    </font>
    <font>
      <b/>
      <sz val="9"/>
      <color indexed="10"/>
      <name val="宋体"/>
      <family val="3"/>
      <charset val="134"/>
    </font>
    <font>
      <b/>
      <sz val="9"/>
      <color indexed="10"/>
      <name val="Times New Roman"/>
      <family val="1"/>
    </font>
    <font>
      <sz val="9"/>
      <color indexed="12"/>
      <name val="华文楷体"/>
      <family val="3"/>
      <charset val="134"/>
    </font>
    <font>
      <sz val="9"/>
      <color indexed="10"/>
      <name val="华文楷体"/>
      <family val="3"/>
      <charset val="134"/>
    </font>
    <font>
      <sz val="8"/>
      <name val="华文仿宋"/>
      <family val="3"/>
      <charset val="134"/>
    </font>
    <font>
      <sz val="9"/>
      <color indexed="8"/>
      <name val="华文楷体"/>
      <family val="3"/>
      <charset val="134"/>
    </font>
    <font>
      <b/>
      <sz val="10"/>
      <name val="宋体"/>
      <family val="3"/>
      <charset val="134"/>
    </font>
    <font>
      <b/>
      <sz val="10"/>
      <name val="华文楷体"/>
      <family val="3"/>
      <charset val="134"/>
    </font>
    <font>
      <sz val="9"/>
      <name val="华文楷体"/>
      <family val="3"/>
      <charset val="134"/>
    </font>
    <font>
      <sz val="9"/>
      <color indexed="48"/>
      <name val="华文楷体"/>
      <family val="3"/>
      <charset val="134"/>
    </font>
    <font>
      <b/>
      <sz val="9"/>
      <name val="华文楷体"/>
      <family val="3"/>
      <charset val="134"/>
    </font>
    <font>
      <b/>
      <sz val="12"/>
      <name val="华文楷体"/>
      <family val="3"/>
      <charset val="134"/>
    </font>
    <font>
      <b/>
      <sz val="16"/>
      <name val="华文楷体"/>
      <family val="3"/>
      <charset val="134"/>
    </font>
    <font>
      <sz val="9"/>
      <color rgb="FF0000FF"/>
      <name val="华文楷体"/>
      <family val="3"/>
      <charset val="134"/>
    </font>
    <font>
      <sz val="9"/>
      <color theme="1"/>
      <name val="华文楷体"/>
      <family val="3"/>
      <charset val="134"/>
    </font>
    <font>
      <sz val="12"/>
      <color theme="1"/>
      <name val="华文楷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3" fillId="0" borderId="0"/>
  </cellStyleXfs>
  <cellXfs count="250">
    <xf numFmtId="0" fontId="0" fillId="0" borderId="0" xfId="0"/>
    <xf numFmtId="49" fontId="15" fillId="0" borderId="0" xfId="2" applyNumberFormat="1" applyFont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49" fontId="15" fillId="0" borderId="10" xfId="2" applyNumberFormat="1" applyFont="1" applyBorder="1" applyAlignment="1">
      <alignment vertical="center"/>
    </xf>
    <xf numFmtId="49" fontId="17" fillId="0" borderId="10" xfId="2" applyNumberFormat="1" applyFont="1" applyBorder="1" applyAlignment="1">
      <alignment horizontal="center" vertical="center"/>
    </xf>
    <xf numFmtId="49" fontId="16" fillId="0" borderId="0" xfId="2" applyNumberFormat="1" applyFont="1" applyAlignment="1">
      <alignment horizontal="center" vertical="center"/>
    </xf>
    <xf numFmtId="49" fontId="17" fillId="0" borderId="11" xfId="2" applyNumberFormat="1" applyFont="1" applyBorder="1" applyAlignment="1">
      <alignment horizontal="center" vertical="center"/>
    </xf>
    <xf numFmtId="49" fontId="17" fillId="0" borderId="12" xfId="2" applyNumberFormat="1" applyFont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177" fontId="8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center" vertical="center" wrapText="1"/>
      <protection locked="0"/>
    </xf>
    <xf numFmtId="177" fontId="8" fillId="3" borderId="0" xfId="0" applyNumberFormat="1" applyFont="1" applyFill="1" applyAlignment="1" applyProtection="1">
      <alignment horizontal="center" vertical="center" wrapText="1"/>
      <protection locked="0"/>
    </xf>
    <xf numFmtId="178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78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177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" xfId="0" applyNumberFormat="1" applyFont="1" applyFill="1" applyBorder="1" applyAlignment="1" applyProtection="1">
      <alignment horizontal="center" vertical="center"/>
      <protection locked="0"/>
    </xf>
    <xf numFmtId="177" fontId="9" fillId="3" borderId="1" xfId="0" applyNumberFormat="1" applyFont="1" applyFill="1" applyBorder="1" applyAlignment="1" applyProtection="1">
      <alignment horizontal="right" vertical="center"/>
      <protection locked="0"/>
    </xf>
    <xf numFmtId="177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176" fontId="8" fillId="3" borderId="1" xfId="0" applyNumberFormat="1" applyFont="1" applyFill="1" applyBorder="1" applyAlignment="1" applyProtection="1">
      <alignment horizontal="center" vertical="center"/>
      <protection locked="0"/>
    </xf>
    <xf numFmtId="177" fontId="9" fillId="3" borderId="0" xfId="0" applyNumberFormat="1" applyFont="1" applyFill="1" applyAlignment="1" applyProtection="1">
      <alignment horizontal="right" vertical="center"/>
      <protection locked="0"/>
    </xf>
    <xf numFmtId="177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180" fontId="8" fillId="3" borderId="0" xfId="0" applyNumberFormat="1" applyFont="1" applyFill="1" applyAlignment="1" applyProtection="1">
      <alignment horizontal="center" vertical="center"/>
      <protection locked="0"/>
    </xf>
    <xf numFmtId="49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78" fontId="9" fillId="3" borderId="1" xfId="0" applyNumberFormat="1" applyFont="1" applyFill="1" applyBorder="1" applyAlignment="1" applyProtection="1">
      <alignment horizontal="center" vertical="center"/>
      <protection locked="0"/>
    </xf>
    <xf numFmtId="177" fontId="25" fillId="0" borderId="1" xfId="0" applyNumberFormat="1" applyFont="1" applyBorder="1" applyAlignment="1" applyProtection="1">
      <alignment horizontal="center" vertical="center" wrapText="1"/>
      <protection locked="0"/>
    </xf>
    <xf numFmtId="177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Border="1" applyAlignment="1" applyProtection="1">
      <alignment horizontal="center" vertical="center" wrapText="1"/>
      <protection locked="0"/>
    </xf>
    <xf numFmtId="177" fontId="26" fillId="0" borderId="0" xfId="0" applyNumberFormat="1" applyFont="1" applyAlignment="1" applyProtection="1">
      <alignment horizontal="center" vertical="center" wrapText="1"/>
      <protection locked="0"/>
    </xf>
    <xf numFmtId="177" fontId="32" fillId="0" borderId="1" xfId="3" applyNumberFormat="1" applyFont="1" applyBorder="1" applyAlignment="1" applyProtection="1">
      <alignment horizontal="center" vertical="center" wrapText="1"/>
      <protection locked="0"/>
    </xf>
    <xf numFmtId="177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177" fontId="26" fillId="0" borderId="1" xfId="3" applyNumberFormat="1" applyFont="1" applyBorder="1" applyAlignment="1" applyProtection="1">
      <alignment horizontal="center" vertical="center" wrapText="1"/>
      <protection locked="0"/>
    </xf>
    <xf numFmtId="177" fontId="25" fillId="0" borderId="1" xfId="3" applyNumberFormat="1" applyFont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177" fontId="9" fillId="3" borderId="2" xfId="0" applyNumberFormat="1" applyFont="1" applyFill="1" applyBorder="1" applyAlignment="1" applyProtection="1">
      <alignment horizontal="center" vertical="center"/>
      <protection locked="0"/>
    </xf>
    <xf numFmtId="177" fontId="28" fillId="0" borderId="1" xfId="3" applyNumberFormat="1" applyFont="1" applyBorder="1" applyAlignment="1" applyProtection="1">
      <alignment horizontal="center" vertical="center" wrapText="1"/>
      <protection locked="0"/>
    </xf>
    <xf numFmtId="177" fontId="28" fillId="0" borderId="1" xfId="0" applyNumberFormat="1" applyFont="1" applyBorder="1" applyAlignment="1" applyProtection="1">
      <alignment horizontal="center" vertical="center" wrapText="1"/>
      <protection locked="0"/>
    </xf>
    <xf numFmtId="177" fontId="28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6" borderId="1" xfId="0" applyNumberFormat="1" applyFont="1" applyFill="1" applyBorder="1" applyAlignment="1" applyProtection="1">
      <alignment horizontal="right" vertical="center" wrapText="1"/>
      <protection locked="0"/>
    </xf>
    <xf numFmtId="177" fontId="9" fillId="5" borderId="1" xfId="0" applyNumberFormat="1" applyFont="1" applyFill="1" applyBorder="1" applyAlignment="1" applyProtection="1">
      <alignment horizontal="center" vertical="center"/>
      <protection locked="0"/>
    </xf>
    <xf numFmtId="0" fontId="26" fillId="5" borderId="1" xfId="3" applyFont="1" applyFill="1" applyBorder="1" applyAlignment="1" applyProtection="1">
      <alignment horizontal="center" vertical="center" wrapText="1"/>
      <protection locked="0"/>
    </xf>
    <xf numFmtId="177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177" fontId="28" fillId="3" borderId="1" xfId="0" applyNumberFormat="1" applyFont="1" applyFill="1" applyBorder="1" applyAlignment="1" applyProtection="1">
      <alignment horizontal="right" vertical="center"/>
      <protection locked="0"/>
    </xf>
    <xf numFmtId="17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177" fontId="9" fillId="3" borderId="0" xfId="0" applyNumberFormat="1" applyFont="1" applyFill="1" applyAlignment="1" applyProtection="1">
      <alignment horizontal="center" vertical="center" wrapText="1"/>
      <protection locked="0"/>
    </xf>
    <xf numFmtId="49" fontId="9" fillId="0" borderId="1" xfId="3" applyNumberFormat="1" applyFont="1" applyBorder="1" applyAlignment="1" applyProtection="1">
      <alignment horizontal="center" vertical="center" wrapText="1"/>
      <protection locked="0"/>
    </xf>
    <xf numFmtId="177" fontId="9" fillId="0" borderId="1" xfId="3" applyNumberFormat="1" applyFont="1" applyBorder="1" applyAlignment="1" applyProtection="1">
      <alignment horizontal="center" vertical="center" wrapText="1"/>
      <protection locked="0"/>
    </xf>
    <xf numFmtId="49" fontId="25" fillId="0" borderId="1" xfId="3" applyNumberFormat="1" applyFont="1" applyBorder="1" applyAlignment="1" applyProtection="1">
      <alignment horizontal="center" vertical="center" wrapText="1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0" xfId="0" applyNumberFormat="1" applyFont="1" applyFill="1" applyAlignment="1" applyProtection="1">
      <alignment horizontal="center" vertical="center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177" fontId="12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177" fontId="9" fillId="3" borderId="0" xfId="0" applyNumberFormat="1" applyFont="1" applyFill="1" applyAlignment="1" applyProtection="1">
      <alignment horizontal="center" vertical="center"/>
      <protection locked="0"/>
    </xf>
    <xf numFmtId="178" fontId="9" fillId="3" borderId="0" xfId="0" applyNumberFormat="1" applyFont="1" applyFill="1" applyAlignment="1" applyProtection="1">
      <alignment horizontal="center" vertical="center"/>
      <protection locked="0"/>
    </xf>
    <xf numFmtId="49" fontId="27" fillId="3" borderId="0" xfId="0" applyNumberFormat="1" applyFont="1" applyFill="1" applyAlignment="1" applyProtection="1">
      <alignment horizontal="center" vertical="center"/>
      <protection locked="0"/>
    </xf>
    <xf numFmtId="178" fontId="8" fillId="3" borderId="0" xfId="0" applyNumberFormat="1" applyFont="1" applyFill="1" applyAlignment="1" applyProtection="1">
      <alignment horizontal="center" vertical="center"/>
      <protection locked="0"/>
    </xf>
    <xf numFmtId="178" fontId="11" fillId="3" borderId="0" xfId="0" applyNumberFormat="1" applyFont="1" applyFill="1" applyAlignment="1" applyProtection="1">
      <alignment horizontal="center" vertical="center"/>
      <protection locked="0"/>
    </xf>
    <xf numFmtId="177" fontId="8" fillId="3" borderId="0" xfId="0" applyNumberFormat="1" applyFont="1" applyFill="1" applyAlignment="1" applyProtection="1">
      <alignment horizontal="right" vertical="center"/>
      <protection locked="0"/>
    </xf>
    <xf numFmtId="177" fontId="10" fillId="3" borderId="0" xfId="0" applyNumberFormat="1" applyFont="1" applyFill="1" applyAlignment="1" applyProtection="1">
      <alignment horizontal="right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" xfId="3" applyNumberFormat="1" applyFont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49" fontId="36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9" fillId="0" borderId="2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177" fontId="37" fillId="0" borderId="1" xfId="0" applyNumberFormat="1" applyFont="1" applyBorder="1" applyAlignment="1" applyProtection="1">
      <alignment horizontal="center" vertical="center" wrapText="1"/>
      <protection locked="0"/>
    </xf>
    <xf numFmtId="178" fontId="37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49" fontId="28" fillId="0" borderId="1" xfId="3" applyNumberFormat="1" applyFont="1" applyBorder="1" applyAlignment="1" applyProtection="1">
      <alignment horizontal="center" vertical="center" wrapText="1"/>
      <protection locked="0"/>
    </xf>
    <xf numFmtId="178" fontId="28" fillId="0" borderId="1" xfId="3" applyNumberFormat="1" applyFont="1" applyBorder="1" applyAlignment="1" applyProtection="1">
      <alignment horizontal="center" vertical="center" wrapText="1"/>
      <protection locked="0"/>
    </xf>
    <xf numFmtId="178" fontId="28" fillId="0" borderId="1" xfId="0" applyNumberFormat="1" applyFont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Border="1" applyAlignment="1" applyProtection="1">
      <alignment horizontal="center" wrapText="1"/>
      <protection locked="0"/>
    </xf>
    <xf numFmtId="178" fontId="9" fillId="0" borderId="1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right" vertical="center" wrapText="1"/>
      <protection locked="0"/>
    </xf>
    <xf numFmtId="177" fontId="9" fillId="0" borderId="1" xfId="0" applyNumberFormat="1" applyFont="1" applyBorder="1" applyAlignment="1" applyProtection="1">
      <alignment horizontal="right" wrapText="1"/>
      <protection locked="0"/>
    </xf>
    <xf numFmtId="177" fontId="9" fillId="0" borderId="1" xfId="0" applyNumberFormat="1" applyFont="1" applyBorder="1" applyAlignment="1" applyProtection="1">
      <alignment horizontal="right" vertical="center" wrapText="1"/>
      <protection locked="0"/>
    </xf>
    <xf numFmtId="177" fontId="33" fillId="0" borderId="1" xfId="0" applyNumberFormat="1" applyFont="1" applyBorder="1" applyAlignment="1" applyProtection="1">
      <alignment horizontal="center" vertical="center" wrapText="1"/>
      <protection locked="0"/>
    </xf>
    <xf numFmtId="178" fontId="3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37" fillId="0" borderId="1" xfId="3" applyNumberFormat="1" applyFont="1" applyBorder="1" applyAlignment="1" applyProtection="1">
      <alignment horizontal="center" vertical="center" wrapText="1"/>
      <protection locked="0"/>
    </xf>
    <xf numFmtId="178" fontId="37" fillId="0" borderId="1" xfId="3" applyNumberFormat="1" applyFont="1" applyBorder="1" applyAlignment="1" applyProtection="1">
      <alignment horizontal="center" vertical="center" wrapText="1"/>
      <protection locked="0"/>
    </xf>
    <xf numFmtId="49" fontId="37" fillId="0" borderId="6" xfId="0" applyNumberFormat="1" applyFont="1" applyBorder="1" applyAlignment="1" applyProtection="1">
      <alignment horizontal="center" vertical="center"/>
      <protection locked="0"/>
    </xf>
    <xf numFmtId="49" fontId="37" fillId="0" borderId="1" xfId="0" applyNumberFormat="1" applyFont="1" applyBorder="1" applyAlignment="1" applyProtection="1">
      <alignment horizontal="center" vertical="center"/>
      <protection locked="0"/>
    </xf>
    <xf numFmtId="177" fontId="37" fillId="0" borderId="1" xfId="3" applyNumberFormat="1" applyFont="1" applyBorder="1" applyAlignment="1" applyProtection="1">
      <alignment horizontal="center" vertical="center" wrapText="1"/>
      <protection locked="0"/>
    </xf>
    <xf numFmtId="177" fontId="37" fillId="0" borderId="1" xfId="0" applyNumberFormat="1" applyFont="1" applyBorder="1" applyAlignment="1" applyProtection="1">
      <alignment horizontal="center" vertical="center"/>
      <protection locked="0"/>
    </xf>
    <xf numFmtId="49" fontId="38" fillId="3" borderId="6" xfId="0" applyNumberFormat="1" applyFont="1" applyFill="1" applyBorder="1" applyAlignment="1" applyProtection="1">
      <alignment horizontal="center" vertical="center"/>
      <protection locked="0"/>
    </xf>
    <xf numFmtId="49" fontId="38" fillId="3" borderId="1" xfId="0" applyNumberFormat="1" applyFont="1" applyFill="1" applyBorder="1" applyAlignment="1" applyProtection="1">
      <alignment horizontal="center" vertical="center"/>
      <protection locked="0"/>
    </xf>
    <xf numFmtId="49" fontId="38" fillId="3" borderId="0" xfId="0" applyNumberFormat="1" applyFont="1" applyFill="1" applyAlignment="1" applyProtection="1">
      <alignment horizontal="center" vertical="center"/>
      <protection locked="0"/>
    </xf>
    <xf numFmtId="177" fontId="38" fillId="3" borderId="0" xfId="0" applyNumberFormat="1" applyFont="1" applyFill="1" applyAlignment="1" applyProtection="1">
      <alignment horizontal="center" vertical="center"/>
      <protection locked="0"/>
    </xf>
    <xf numFmtId="176" fontId="9" fillId="0" borderId="1" xfId="3" applyNumberFormat="1" applyFont="1" applyBorder="1" applyAlignment="1" applyProtection="1">
      <alignment horizontal="center" vertical="center" wrapText="1"/>
      <protection locked="0"/>
    </xf>
    <xf numFmtId="49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0" xfId="0" applyNumberFormat="1" applyFont="1" applyFill="1" applyAlignment="1" applyProtection="1">
      <alignment horizontal="left" vertical="center"/>
      <protection locked="0"/>
    </xf>
    <xf numFmtId="49" fontId="26" fillId="0" borderId="7" xfId="0" applyNumberFormat="1" applyFont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" xfId="0" applyNumberFormat="1" applyFont="1" applyBorder="1" applyAlignment="1" applyProtection="1">
      <alignment horizontal="center" vertical="center" wrapText="1"/>
      <protection locked="0"/>
    </xf>
    <xf numFmtId="49" fontId="33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49" fontId="30" fillId="3" borderId="0" xfId="0" applyNumberFormat="1" applyFont="1" applyFill="1" applyAlignment="1" applyProtection="1">
      <alignment horizontal="left" vertical="center"/>
      <protection locked="0"/>
    </xf>
    <xf numFmtId="49" fontId="35" fillId="3" borderId="0" xfId="0" applyNumberFormat="1" applyFont="1" applyFill="1" applyAlignment="1" applyProtection="1">
      <alignment horizontal="left" vertical="center"/>
      <protection locked="0"/>
    </xf>
    <xf numFmtId="0" fontId="34" fillId="3" borderId="0" xfId="0" applyFont="1" applyFill="1" applyAlignment="1" applyProtection="1">
      <alignment horizontal="left" vertical="center"/>
      <protection locked="0"/>
    </xf>
    <xf numFmtId="177" fontId="33" fillId="3" borderId="2" xfId="0" applyNumberFormat="1" applyFont="1" applyFill="1" applyBorder="1" applyAlignment="1" applyProtection="1">
      <alignment horizontal="center" vertical="center" wrapText="1"/>
      <protection locked="0"/>
    </xf>
    <xf numFmtId="177" fontId="34" fillId="3" borderId="3" xfId="0" applyNumberFormat="1" applyFont="1" applyFill="1" applyBorder="1" applyAlignment="1" applyProtection="1">
      <alignment horizontal="center" vertical="center" wrapText="1"/>
      <protection locked="0"/>
    </xf>
    <xf numFmtId="177" fontId="3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8" xfId="0" applyNumberFormat="1" applyFont="1" applyFill="1" applyBorder="1" applyAlignment="1" applyProtection="1">
      <alignment horizontal="left" vertical="center"/>
      <protection locked="0"/>
    </xf>
    <xf numFmtId="178" fontId="3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5" xfId="0" applyNumberFormat="1" applyFont="1" applyFill="1" applyBorder="1" applyAlignment="1" applyProtection="1">
      <alignment horizontal="center" vertical="center"/>
      <protection locked="0"/>
    </xf>
    <xf numFmtId="49" fontId="3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5" xfId="0" applyNumberFormat="1" applyFont="1" applyFill="1" applyBorder="1" applyAlignment="1" applyProtection="1">
      <alignment horizontal="center" vertical="center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38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39" xfId="0" applyNumberFormat="1" applyFont="1" applyFill="1" applyBorder="1" applyAlignment="1" applyProtection="1">
      <alignment horizontal="center" vertical="center"/>
      <protection locked="0"/>
    </xf>
    <xf numFmtId="177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177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77" fontId="31" fillId="3" borderId="2" xfId="0" applyNumberFormat="1" applyFont="1" applyFill="1" applyBorder="1" applyAlignment="1" applyProtection="1">
      <alignment horizontal="center" vertical="center" wrapText="1"/>
      <protection locked="0"/>
    </xf>
    <xf numFmtId="17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7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8" fontId="33" fillId="3" borderId="5" xfId="0" applyNumberFormat="1" applyFont="1" applyFill="1" applyBorder="1" applyAlignment="1" applyProtection="1">
      <alignment horizontal="center" vertical="center" wrapText="1"/>
      <protection locked="0"/>
    </xf>
    <xf numFmtId="178" fontId="34" fillId="3" borderId="5" xfId="0" applyNumberFormat="1" applyFont="1" applyFill="1" applyBorder="1" applyAlignment="1" applyProtection="1">
      <alignment horizontal="center" vertical="center" wrapText="1"/>
      <protection locked="0"/>
    </xf>
    <xf numFmtId="178" fontId="3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10" fontId="15" fillId="0" borderId="6" xfId="1" applyNumberFormat="1" applyFont="1" applyBorder="1" applyAlignment="1">
      <alignment horizontal="center" vertical="center"/>
    </xf>
    <xf numFmtId="10" fontId="15" fillId="0" borderId="5" xfId="1" applyNumberFormat="1" applyFont="1" applyBorder="1" applyAlignment="1">
      <alignment horizontal="center" vertical="center"/>
    </xf>
    <xf numFmtId="10" fontId="15" fillId="0" borderId="13" xfId="1" applyNumberFormat="1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49" fontId="15" fillId="0" borderId="16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/>
    </xf>
    <xf numFmtId="49" fontId="15" fillId="0" borderId="16" xfId="2" applyNumberFormat="1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49" fontId="19" fillId="0" borderId="13" xfId="2" applyNumberFormat="1" applyFont="1" applyBorder="1" applyAlignment="1">
      <alignment horizontal="center" vertical="center"/>
    </xf>
    <xf numFmtId="49" fontId="17" fillId="0" borderId="13" xfId="2" applyNumberFormat="1" applyFont="1" applyBorder="1" applyAlignment="1">
      <alignment horizontal="center" vertical="center"/>
    </xf>
    <xf numFmtId="49" fontId="29" fillId="0" borderId="0" xfId="2" applyNumberFormat="1" applyFont="1" applyAlignment="1">
      <alignment horizontal="left" vertical="center"/>
    </xf>
    <xf numFmtId="49" fontId="14" fillId="0" borderId="0" xfId="2" applyNumberFormat="1" applyFont="1" applyAlignment="1">
      <alignment horizontal="left" vertical="center"/>
    </xf>
    <xf numFmtId="49" fontId="15" fillId="0" borderId="18" xfId="2" applyNumberFormat="1" applyFont="1" applyBorder="1" applyAlignment="1">
      <alignment horizontal="left" vertical="center" wrapText="1"/>
    </xf>
    <xf numFmtId="49" fontId="15" fillId="0" borderId="19" xfId="2" applyNumberFormat="1" applyFont="1" applyBorder="1" applyAlignment="1">
      <alignment horizontal="left" vertical="center"/>
    </xf>
    <xf numFmtId="49" fontId="15" fillId="0" borderId="20" xfId="2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 wrapText="1"/>
    </xf>
    <xf numFmtId="49" fontId="15" fillId="0" borderId="21" xfId="2" applyNumberFormat="1" applyFont="1" applyBorder="1" applyAlignment="1">
      <alignment horizontal="center" vertical="center"/>
    </xf>
    <xf numFmtId="10" fontId="15" fillId="0" borderId="17" xfId="1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49" fontId="15" fillId="0" borderId="6" xfId="2" applyNumberFormat="1" applyFont="1" applyBorder="1" applyAlignment="1">
      <alignment horizontal="center" vertical="center"/>
    </xf>
    <xf numFmtId="49" fontId="15" fillId="0" borderId="5" xfId="2" applyNumberFormat="1" applyFont="1" applyBorder="1" applyAlignment="1">
      <alignment horizontal="center" vertical="center"/>
    </xf>
    <xf numFmtId="49" fontId="15" fillId="0" borderId="13" xfId="2" applyNumberFormat="1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/>
    </xf>
    <xf numFmtId="178" fontId="23" fillId="0" borderId="6" xfId="2" applyNumberFormat="1" applyFont="1" applyBorder="1" applyAlignment="1">
      <alignment horizontal="center" vertical="center"/>
    </xf>
    <xf numFmtId="178" fontId="23" fillId="0" borderId="13" xfId="2" applyNumberFormat="1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49" fontId="23" fillId="0" borderId="26" xfId="2" applyNumberFormat="1" applyFont="1" applyBorder="1" applyAlignment="1">
      <alignment horizontal="center" vertical="center"/>
    </xf>
    <xf numFmtId="49" fontId="23" fillId="0" borderId="11" xfId="2" applyNumberFormat="1" applyFont="1" applyBorder="1" applyAlignment="1">
      <alignment horizontal="center" vertical="center"/>
    </xf>
    <xf numFmtId="49" fontId="15" fillId="0" borderId="27" xfId="2" applyNumberFormat="1" applyFont="1" applyBorder="1" applyAlignment="1">
      <alignment horizontal="left" vertical="center"/>
    </xf>
    <xf numFmtId="49" fontId="29" fillId="0" borderId="0" xfId="2" applyNumberFormat="1" applyFont="1" applyAlignment="1">
      <alignment horizontal="left"/>
    </xf>
    <xf numFmtId="49" fontId="14" fillId="0" borderId="0" xfId="2" applyNumberFormat="1" applyFont="1" applyAlignment="1">
      <alignment horizontal="left"/>
    </xf>
    <xf numFmtId="49" fontId="15" fillId="0" borderId="28" xfId="2" applyNumberFormat="1" applyFont="1" applyBorder="1" applyAlignment="1">
      <alignment horizontal="left" vertical="center" wrapText="1"/>
    </xf>
    <xf numFmtId="49" fontId="15" fillId="0" borderId="29" xfId="2" applyNumberFormat="1" applyFont="1" applyBorder="1" applyAlignment="1">
      <alignment horizontal="left" vertical="center"/>
    </xf>
    <xf numFmtId="49" fontId="15" fillId="0" borderId="30" xfId="2" applyNumberFormat="1" applyFont="1" applyBorder="1" applyAlignment="1">
      <alignment horizontal="left" vertical="center"/>
    </xf>
    <xf numFmtId="49" fontId="15" fillId="0" borderId="31" xfId="2" applyNumberFormat="1" applyFont="1" applyBorder="1" applyAlignment="1">
      <alignment horizontal="left" vertical="center"/>
    </xf>
    <xf numFmtId="49" fontId="15" fillId="0" borderId="32" xfId="2" applyNumberFormat="1" applyFont="1" applyBorder="1" applyAlignment="1">
      <alignment horizontal="left" vertical="center"/>
    </xf>
    <xf numFmtId="49" fontId="15" fillId="0" borderId="33" xfId="2" applyNumberFormat="1" applyFont="1" applyBorder="1" applyAlignment="1">
      <alignment horizontal="left" vertical="center"/>
    </xf>
    <xf numFmtId="49" fontId="15" fillId="0" borderId="34" xfId="2" applyNumberFormat="1" applyFont="1" applyBorder="1" applyAlignment="1">
      <alignment horizontal="center" vertical="center"/>
    </xf>
    <xf numFmtId="49" fontId="15" fillId="0" borderId="35" xfId="2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center" vertical="center"/>
    </xf>
    <xf numFmtId="49" fontId="15" fillId="0" borderId="10" xfId="2" applyNumberFormat="1" applyFont="1" applyBorder="1" applyAlignment="1">
      <alignment horizontal="center" vertical="center"/>
    </xf>
    <xf numFmtId="178" fontId="24" fillId="0" borderId="6" xfId="2" applyNumberFormat="1" applyFont="1" applyBorder="1" applyAlignment="1">
      <alignment horizontal="center" vertical="center"/>
    </xf>
    <xf numFmtId="49" fontId="24" fillId="0" borderId="13" xfId="2" applyNumberFormat="1" applyFont="1" applyBorder="1" applyAlignment="1">
      <alignment horizontal="center" vertical="center"/>
    </xf>
    <xf numFmtId="49" fontId="24" fillId="0" borderId="22" xfId="2" applyNumberFormat="1" applyFont="1" applyBorder="1" applyAlignment="1">
      <alignment horizontal="center" vertical="center"/>
    </xf>
    <xf numFmtId="49" fontId="24" fillId="0" borderId="23" xfId="2" applyNumberFormat="1" applyFont="1" applyBorder="1" applyAlignment="1">
      <alignment horizontal="center" vertical="center"/>
    </xf>
    <xf numFmtId="49" fontId="24" fillId="0" borderId="24" xfId="2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49" fontId="21" fillId="0" borderId="6" xfId="2" applyNumberFormat="1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/>
    </xf>
    <xf numFmtId="49" fontId="20" fillId="0" borderId="6" xfId="2" applyNumberFormat="1" applyFont="1" applyBorder="1" applyAlignment="1">
      <alignment horizontal="center" vertical="center"/>
    </xf>
    <xf numFmtId="49" fontId="20" fillId="0" borderId="13" xfId="2" applyNumberFormat="1" applyFont="1" applyBorder="1" applyAlignment="1">
      <alignment horizontal="center" vertical="center"/>
    </xf>
    <xf numFmtId="49" fontId="17" fillId="0" borderId="6" xfId="2" applyNumberFormat="1" applyFont="1" applyBorder="1" applyAlignment="1">
      <alignment horizontal="center" vertical="center"/>
    </xf>
    <xf numFmtId="49" fontId="17" fillId="0" borderId="5" xfId="2" applyNumberFormat="1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/>
    </xf>
    <xf numFmtId="49" fontId="15" fillId="0" borderId="26" xfId="2" applyNumberFormat="1" applyFont="1" applyBorder="1" applyAlignment="1">
      <alignment horizontal="center" vertical="center" wrapText="1"/>
    </xf>
    <xf numFmtId="49" fontId="15" fillId="0" borderId="11" xfId="2" applyNumberFormat="1" applyFont="1" applyBorder="1" applyAlignment="1">
      <alignment horizontal="center" vertical="center"/>
    </xf>
    <xf numFmtId="49" fontId="17" fillId="0" borderId="11" xfId="2" applyNumberFormat="1" applyFont="1" applyBorder="1" applyAlignment="1">
      <alignment horizontal="center" vertical="center"/>
    </xf>
    <xf numFmtId="49" fontId="20" fillId="0" borderId="6" xfId="2" applyNumberFormat="1" applyFont="1" applyBorder="1" applyAlignment="1">
      <alignment horizontal="center" vertical="center" wrapText="1"/>
    </xf>
    <xf numFmtId="49" fontId="20" fillId="0" borderId="13" xfId="2" applyNumberFormat="1" applyFont="1" applyBorder="1" applyAlignment="1">
      <alignment horizontal="center" vertical="center" wrapText="1"/>
    </xf>
    <xf numFmtId="49" fontId="15" fillId="0" borderId="37" xfId="2" applyNumberFormat="1" applyFont="1" applyBorder="1" applyAlignment="1">
      <alignment horizontal="center" vertical="center"/>
    </xf>
  </cellXfs>
  <cellStyles count="4">
    <cellStyle name="百分比" xfId="1" builtinId="5"/>
    <cellStyle name="常规" xfId="0" builtinId="0"/>
    <cellStyle name="常规 2" xfId="2" xr:uid="{00000000-0005-0000-0000-000002000000}"/>
    <cellStyle name="常规_Sheet1" xfId="3" xr:uid="{00000000-0005-0000-0000-000003000000}"/>
  </cellStyles>
  <dxfs count="0"/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7"/>
  <sheetViews>
    <sheetView tabSelected="1" topLeftCell="A94" zoomScale="148" zoomScaleNormal="148" workbookViewId="0">
      <selection activeCell="Y113" sqref="Y113"/>
    </sheetView>
  </sheetViews>
  <sheetFormatPr defaultColWidth="8.75" defaultRowHeight="17.25" x14ac:dyDescent="0.15"/>
  <cols>
    <col min="1" max="1" width="2.75" style="10" customWidth="1"/>
    <col min="2" max="2" width="4.5" style="10" customWidth="1"/>
    <col min="3" max="3" width="7.5" style="79" customWidth="1"/>
    <col min="4" max="4" width="20.5" style="69" customWidth="1"/>
    <col min="5" max="5" width="6" style="11" customWidth="1"/>
    <col min="6" max="6" width="8" style="11" customWidth="1"/>
    <col min="7" max="7" width="5.625" style="70" customWidth="1"/>
    <col min="8" max="8" width="5.625" style="68" customWidth="1"/>
    <col min="9" max="9" width="5.625" style="71" customWidth="1"/>
    <col min="10" max="10" width="7.75" style="68" customWidth="1"/>
    <col min="11" max="11" width="5" style="10" customWidth="1"/>
    <col min="12" max="12" width="6.625" style="11" customWidth="1"/>
    <col min="13" max="19" width="6.625" style="72" hidden="1" customWidth="1"/>
    <col min="20" max="20" width="6.625" style="73" hidden="1" customWidth="1"/>
    <col min="21" max="21" width="6.625" style="11" hidden="1" customWidth="1"/>
    <col min="22" max="22" width="6.625" style="10" hidden="1" customWidth="1"/>
    <col min="23" max="23" width="4.25" style="10" hidden="1" customWidth="1"/>
    <col min="24" max="24" width="7.125" style="10" customWidth="1"/>
    <col min="25" max="25" width="8.75" style="11" customWidth="1"/>
    <col min="26" max="27" width="8.75" style="10" customWidth="1"/>
    <col min="28" max="16384" width="8.75" style="10"/>
  </cols>
  <sheetData>
    <row r="1" spans="1:25" ht="38.25" customHeight="1" x14ac:dyDescent="0.15">
      <c r="A1" s="142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5" ht="17.649999999999999" customHeight="1" x14ac:dyDescent="0.15">
      <c r="A2" s="148" t="s">
        <v>267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5" s="12" customFormat="1" ht="17.25" customHeight="1" x14ac:dyDescent="0.15">
      <c r="A3" s="156" t="s">
        <v>102</v>
      </c>
      <c r="B3" s="150" t="s">
        <v>112</v>
      </c>
      <c r="C3" s="156" t="s">
        <v>103</v>
      </c>
      <c r="D3" s="145" t="s">
        <v>104</v>
      </c>
      <c r="E3" s="145" t="s">
        <v>105</v>
      </c>
      <c r="F3" s="145" t="s">
        <v>83</v>
      </c>
      <c r="G3" s="175" t="s">
        <v>87</v>
      </c>
      <c r="H3" s="176"/>
      <c r="I3" s="176"/>
      <c r="J3" s="177"/>
      <c r="K3" s="145" t="s">
        <v>106</v>
      </c>
      <c r="L3" s="145" t="s">
        <v>81</v>
      </c>
      <c r="M3" s="172" t="s">
        <v>0</v>
      </c>
      <c r="N3" s="173"/>
      <c r="O3" s="173"/>
      <c r="P3" s="173"/>
      <c r="Q3" s="173"/>
      <c r="R3" s="173"/>
      <c r="S3" s="173"/>
      <c r="T3" s="174"/>
      <c r="U3" s="169" t="s">
        <v>81</v>
      </c>
      <c r="V3" s="167" t="s">
        <v>82</v>
      </c>
      <c r="W3" s="167" t="s">
        <v>89</v>
      </c>
      <c r="Y3" s="13"/>
    </row>
    <row r="4" spans="1:25" s="12" customFormat="1" x14ac:dyDescent="0.15">
      <c r="A4" s="157"/>
      <c r="B4" s="151"/>
      <c r="C4" s="156"/>
      <c r="D4" s="146"/>
      <c r="E4" s="146"/>
      <c r="F4" s="146"/>
      <c r="G4" s="149" t="s">
        <v>84</v>
      </c>
      <c r="H4" s="149" t="s">
        <v>85</v>
      </c>
      <c r="I4" s="149" t="s">
        <v>107</v>
      </c>
      <c r="J4" s="149" t="s">
        <v>86</v>
      </c>
      <c r="K4" s="146"/>
      <c r="L4" s="146"/>
      <c r="M4" s="167" t="s">
        <v>1</v>
      </c>
      <c r="N4" s="167"/>
      <c r="O4" s="167" t="s">
        <v>2</v>
      </c>
      <c r="P4" s="167"/>
      <c r="Q4" s="167" t="s">
        <v>3</v>
      </c>
      <c r="R4" s="167"/>
      <c r="S4" s="167" t="s">
        <v>4</v>
      </c>
      <c r="T4" s="167"/>
      <c r="U4" s="170"/>
      <c r="V4" s="168"/>
      <c r="W4" s="168"/>
      <c r="Y4" s="13"/>
    </row>
    <row r="5" spans="1:25" s="12" customFormat="1" x14ac:dyDescent="0.15">
      <c r="A5" s="157"/>
      <c r="B5" s="151"/>
      <c r="C5" s="156"/>
      <c r="D5" s="146"/>
      <c r="E5" s="146"/>
      <c r="F5" s="146"/>
      <c r="G5" s="149"/>
      <c r="H5" s="149"/>
      <c r="I5" s="149"/>
      <c r="J5" s="149"/>
      <c r="K5" s="146"/>
      <c r="L5" s="146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4">
        <v>6</v>
      </c>
      <c r="S5" s="14">
        <v>7</v>
      </c>
      <c r="T5" s="15">
        <v>8</v>
      </c>
      <c r="U5" s="170"/>
      <c r="V5" s="168"/>
      <c r="W5" s="168"/>
      <c r="Y5" s="13"/>
    </row>
    <row r="6" spans="1:25" s="12" customFormat="1" ht="15" customHeight="1" x14ac:dyDescent="0.15">
      <c r="A6" s="157"/>
      <c r="B6" s="152"/>
      <c r="C6" s="156"/>
      <c r="D6" s="147"/>
      <c r="E6" s="147"/>
      <c r="F6" s="147"/>
      <c r="G6" s="149"/>
      <c r="H6" s="149"/>
      <c r="I6" s="149"/>
      <c r="J6" s="149"/>
      <c r="K6" s="147"/>
      <c r="L6" s="147"/>
      <c r="M6" s="16"/>
      <c r="N6" s="16"/>
      <c r="O6" s="16"/>
      <c r="P6" s="16"/>
      <c r="Q6" s="16"/>
      <c r="R6" s="16"/>
      <c r="S6" s="16"/>
      <c r="T6" s="16"/>
      <c r="U6" s="171"/>
      <c r="V6" s="168"/>
      <c r="W6" s="168"/>
      <c r="Y6" s="13"/>
    </row>
    <row r="7" spans="1:25" ht="17.25" customHeight="1" x14ac:dyDescent="0.15">
      <c r="A7" s="121" t="s">
        <v>111</v>
      </c>
      <c r="B7" s="116" t="s">
        <v>115</v>
      </c>
      <c r="C7" s="48" t="s">
        <v>116</v>
      </c>
      <c r="D7" s="48" t="s">
        <v>117</v>
      </c>
      <c r="E7" s="17">
        <v>3</v>
      </c>
      <c r="F7" s="14">
        <v>48</v>
      </c>
      <c r="G7" s="14">
        <v>32</v>
      </c>
      <c r="H7" s="14"/>
      <c r="I7" s="14"/>
      <c r="J7" s="14">
        <v>16</v>
      </c>
      <c r="K7" s="28">
        <v>1</v>
      </c>
      <c r="L7" s="40"/>
      <c r="M7" s="19"/>
      <c r="N7" s="20"/>
      <c r="O7" s="20"/>
      <c r="P7" s="20"/>
      <c r="Q7" s="20"/>
      <c r="R7" s="20"/>
      <c r="S7" s="20"/>
      <c r="T7" s="20"/>
      <c r="U7" s="18"/>
      <c r="V7" s="21"/>
      <c r="W7" s="22"/>
    </row>
    <row r="8" spans="1:25" x14ac:dyDescent="0.15">
      <c r="A8" s="122"/>
      <c r="B8" s="159"/>
      <c r="C8" s="48" t="s">
        <v>118</v>
      </c>
      <c r="D8" s="48" t="s">
        <v>119</v>
      </c>
      <c r="E8" s="17">
        <v>3</v>
      </c>
      <c r="F8" s="14">
        <v>48</v>
      </c>
      <c r="G8" s="14">
        <v>32</v>
      </c>
      <c r="H8" s="14"/>
      <c r="I8" s="14"/>
      <c r="J8" s="14">
        <v>16</v>
      </c>
      <c r="K8" s="28">
        <v>2</v>
      </c>
      <c r="L8" s="40"/>
      <c r="M8" s="19"/>
      <c r="N8" s="20"/>
      <c r="O8" s="19"/>
      <c r="P8" s="19"/>
      <c r="Q8" s="20"/>
      <c r="R8" s="20"/>
      <c r="S8" s="20"/>
      <c r="T8" s="20"/>
      <c r="U8" s="18"/>
      <c r="V8" s="21"/>
      <c r="W8" s="22"/>
    </row>
    <row r="9" spans="1:25" x14ac:dyDescent="0.15">
      <c r="A9" s="122"/>
      <c r="B9" s="159"/>
      <c r="C9" s="48" t="s">
        <v>120</v>
      </c>
      <c r="D9" s="48" t="s">
        <v>121</v>
      </c>
      <c r="E9" s="17">
        <v>3</v>
      </c>
      <c r="F9" s="14">
        <v>48</v>
      </c>
      <c r="G9" s="14">
        <v>32</v>
      </c>
      <c r="H9" s="14"/>
      <c r="I9" s="14"/>
      <c r="J9" s="14">
        <v>16</v>
      </c>
      <c r="K9" s="28">
        <v>2</v>
      </c>
      <c r="L9" s="40"/>
      <c r="M9" s="20"/>
      <c r="N9" s="23"/>
      <c r="O9" s="19"/>
      <c r="P9" s="19"/>
      <c r="Q9" s="20"/>
      <c r="R9" s="20"/>
      <c r="S9" s="20"/>
      <c r="T9" s="20"/>
      <c r="U9" s="18"/>
      <c r="V9" s="21"/>
      <c r="W9" s="22"/>
    </row>
    <row r="10" spans="1:25" ht="24" x14ac:dyDescent="0.15">
      <c r="A10" s="122"/>
      <c r="B10" s="159"/>
      <c r="C10" s="48" t="s">
        <v>122</v>
      </c>
      <c r="D10" s="48" t="s">
        <v>123</v>
      </c>
      <c r="E10" s="17">
        <v>3</v>
      </c>
      <c r="F10" s="14">
        <v>48</v>
      </c>
      <c r="G10" s="14">
        <v>32</v>
      </c>
      <c r="H10" s="14"/>
      <c r="I10" s="14"/>
      <c r="J10" s="14">
        <v>16</v>
      </c>
      <c r="K10" s="28">
        <v>3</v>
      </c>
      <c r="L10" s="40"/>
      <c r="M10" s="20"/>
      <c r="N10" s="20"/>
      <c r="O10" s="19"/>
      <c r="P10" s="20"/>
      <c r="Q10" s="19"/>
      <c r="R10" s="20"/>
      <c r="S10" s="20"/>
      <c r="T10" s="20"/>
      <c r="U10" s="18"/>
      <c r="V10" s="21"/>
      <c r="W10" s="22"/>
    </row>
    <row r="11" spans="1:25" ht="24" x14ac:dyDescent="0.15">
      <c r="A11" s="122"/>
      <c r="B11" s="159"/>
      <c r="C11" s="48" t="s">
        <v>124</v>
      </c>
      <c r="D11" s="48" t="s">
        <v>125</v>
      </c>
      <c r="E11" s="17">
        <v>3</v>
      </c>
      <c r="F11" s="14">
        <v>48</v>
      </c>
      <c r="G11" s="14">
        <v>32</v>
      </c>
      <c r="H11" s="14"/>
      <c r="I11" s="14"/>
      <c r="J11" s="14">
        <v>16</v>
      </c>
      <c r="K11" s="28">
        <v>4</v>
      </c>
      <c r="L11" s="40"/>
      <c r="M11" s="20"/>
      <c r="N11" s="19"/>
      <c r="O11" s="20"/>
      <c r="P11" s="20"/>
      <c r="Q11" s="20"/>
      <c r="R11" s="20"/>
      <c r="S11" s="20"/>
      <c r="T11" s="20"/>
      <c r="U11" s="18"/>
      <c r="V11" s="21"/>
      <c r="W11" s="22"/>
    </row>
    <row r="12" spans="1:25" x14ac:dyDescent="0.15">
      <c r="A12" s="122"/>
      <c r="B12" s="159"/>
      <c r="C12" s="40" t="s">
        <v>126</v>
      </c>
      <c r="D12" s="48" t="s">
        <v>127</v>
      </c>
      <c r="E12" s="48">
        <v>0.25</v>
      </c>
      <c r="F12" s="14">
        <v>8</v>
      </c>
      <c r="G12" s="14">
        <v>8</v>
      </c>
      <c r="H12" s="14"/>
      <c r="I12" s="14"/>
      <c r="J12" s="14"/>
      <c r="K12" s="28">
        <v>2</v>
      </c>
      <c r="L12" s="40"/>
      <c r="M12" s="20"/>
      <c r="N12" s="20"/>
      <c r="O12" s="20"/>
      <c r="P12" s="20"/>
      <c r="Q12" s="20"/>
      <c r="R12" s="20"/>
      <c r="S12" s="20"/>
      <c r="T12" s="20"/>
      <c r="U12" s="18"/>
      <c r="V12" s="21"/>
      <c r="W12" s="22"/>
    </row>
    <row r="13" spans="1:25" x14ac:dyDescent="0.15">
      <c r="A13" s="122"/>
      <c r="B13" s="159"/>
      <c r="C13" s="40" t="s">
        <v>128</v>
      </c>
      <c r="D13" s="48" t="s">
        <v>129</v>
      </c>
      <c r="E13" s="48">
        <v>0.25</v>
      </c>
      <c r="F13" s="14">
        <v>8</v>
      </c>
      <c r="G13" s="14">
        <v>8</v>
      </c>
      <c r="H13" s="14"/>
      <c r="I13" s="14"/>
      <c r="J13" s="14"/>
      <c r="K13" s="28">
        <v>4</v>
      </c>
      <c r="L13" s="40"/>
      <c r="M13" s="20"/>
      <c r="N13" s="20"/>
      <c r="O13" s="23"/>
      <c r="P13" s="20"/>
      <c r="Q13" s="20"/>
      <c r="R13" s="20"/>
      <c r="S13" s="20"/>
      <c r="T13" s="20"/>
      <c r="U13" s="18"/>
      <c r="V13" s="21"/>
      <c r="W13" s="22"/>
    </row>
    <row r="14" spans="1:25" x14ac:dyDescent="0.15">
      <c r="A14" s="122"/>
      <c r="B14" s="159"/>
      <c r="C14" s="40" t="s">
        <v>130</v>
      </c>
      <c r="D14" s="48" t="s">
        <v>131</v>
      </c>
      <c r="E14" s="48">
        <v>0.25</v>
      </c>
      <c r="F14" s="14">
        <v>8</v>
      </c>
      <c r="G14" s="14">
        <v>8</v>
      </c>
      <c r="H14" s="14"/>
      <c r="I14" s="14"/>
      <c r="J14" s="14"/>
      <c r="K14" s="28">
        <v>6</v>
      </c>
      <c r="L14" s="40"/>
      <c r="M14" s="20"/>
      <c r="N14" s="20"/>
      <c r="O14" s="20"/>
      <c r="P14" s="20"/>
      <c r="Q14" s="23"/>
      <c r="R14" s="20"/>
      <c r="S14" s="20"/>
      <c r="T14" s="20"/>
      <c r="U14" s="18"/>
      <c r="V14" s="21"/>
      <c r="W14" s="22"/>
    </row>
    <row r="15" spans="1:25" x14ac:dyDescent="0.15">
      <c r="A15" s="122"/>
      <c r="B15" s="159"/>
      <c r="C15" s="40" t="s">
        <v>132</v>
      </c>
      <c r="D15" s="48" t="s">
        <v>133</v>
      </c>
      <c r="E15" s="48">
        <v>0.25</v>
      </c>
      <c r="F15" s="14">
        <v>8</v>
      </c>
      <c r="G15" s="14">
        <v>8</v>
      </c>
      <c r="H15" s="14"/>
      <c r="I15" s="14"/>
      <c r="J15" s="14"/>
      <c r="K15" s="28">
        <v>8</v>
      </c>
      <c r="L15" s="40"/>
      <c r="M15" s="20"/>
      <c r="N15" s="20"/>
      <c r="O15" s="20"/>
      <c r="P15" s="20"/>
      <c r="Q15" s="20"/>
      <c r="R15" s="20"/>
      <c r="S15" s="23"/>
      <c r="T15" s="20"/>
      <c r="U15" s="18"/>
      <c r="V15" s="21"/>
      <c r="W15" s="22"/>
    </row>
    <row r="16" spans="1:25" x14ac:dyDescent="0.15">
      <c r="A16" s="122"/>
      <c r="B16" s="159"/>
      <c r="C16" s="48" t="s">
        <v>134</v>
      </c>
      <c r="D16" s="48" t="s">
        <v>135</v>
      </c>
      <c r="E16" s="17">
        <v>5</v>
      </c>
      <c r="F16" s="14">
        <v>80</v>
      </c>
      <c r="G16" s="14">
        <v>80</v>
      </c>
      <c r="H16" s="14"/>
      <c r="I16" s="14"/>
      <c r="J16" s="14"/>
      <c r="K16" s="28">
        <v>1</v>
      </c>
      <c r="L16" s="40"/>
      <c r="M16" s="20"/>
      <c r="N16" s="20"/>
      <c r="O16" s="20"/>
      <c r="P16" s="20"/>
      <c r="Q16" s="20"/>
      <c r="R16" s="20"/>
      <c r="S16" s="20"/>
      <c r="T16" s="20"/>
      <c r="U16" s="18"/>
      <c r="V16" s="21"/>
      <c r="W16" s="22"/>
    </row>
    <row r="17" spans="1:23" x14ac:dyDescent="0.15">
      <c r="A17" s="122"/>
      <c r="B17" s="159"/>
      <c r="C17" s="40" t="s">
        <v>136</v>
      </c>
      <c r="D17" s="48" t="s">
        <v>137</v>
      </c>
      <c r="E17" s="17">
        <v>6</v>
      </c>
      <c r="F17" s="14">
        <v>96</v>
      </c>
      <c r="G17" s="14">
        <v>96</v>
      </c>
      <c r="H17" s="14"/>
      <c r="I17" s="14"/>
      <c r="J17" s="14"/>
      <c r="K17" s="28">
        <v>2</v>
      </c>
      <c r="L17" s="40"/>
      <c r="M17" s="20"/>
      <c r="N17" s="20"/>
      <c r="O17" s="20"/>
      <c r="P17" s="23"/>
      <c r="Q17" s="20"/>
      <c r="R17" s="20"/>
      <c r="S17" s="20"/>
      <c r="T17" s="20"/>
      <c r="U17" s="18"/>
      <c r="V17" s="21"/>
      <c r="W17" s="22"/>
    </row>
    <row r="18" spans="1:23" x14ac:dyDescent="0.15">
      <c r="A18" s="122"/>
      <c r="B18" s="159"/>
      <c r="C18" s="48" t="s">
        <v>138</v>
      </c>
      <c r="D18" s="48" t="s">
        <v>139</v>
      </c>
      <c r="E18" s="17">
        <v>2</v>
      </c>
      <c r="F18" s="14">
        <v>32</v>
      </c>
      <c r="G18" s="14">
        <v>32</v>
      </c>
      <c r="H18" s="14"/>
      <c r="I18" s="14"/>
      <c r="J18" s="14"/>
      <c r="K18" s="28">
        <v>3</v>
      </c>
      <c r="L18" s="40"/>
      <c r="M18" s="20"/>
      <c r="N18" s="20"/>
      <c r="O18" s="20"/>
      <c r="P18" s="20"/>
      <c r="Q18" s="20"/>
      <c r="R18" s="20"/>
      <c r="S18" s="20"/>
      <c r="T18" s="20"/>
      <c r="U18" s="18"/>
      <c r="V18" s="21"/>
      <c r="W18" s="22"/>
    </row>
    <row r="19" spans="1:23" x14ac:dyDescent="0.15">
      <c r="A19" s="122"/>
      <c r="B19" s="159"/>
      <c r="C19" s="48" t="s">
        <v>140</v>
      </c>
      <c r="D19" s="48" t="s">
        <v>141</v>
      </c>
      <c r="E19" s="17">
        <v>3</v>
      </c>
      <c r="F19" s="14">
        <v>48</v>
      </c>
      <c r="G19" s="14">
        <v>48</v>
      </c>
      <c r="H19" s="14"/>
      <c r="I19" s="14"/>
      <c r="J19" s="14"/>
      <c r="K19" s="28">
        <v>4</v>
      </c>
      <c r="L19" s="40"/>
      <c r="M19" s="20"/>
      <c r="N19" s="20"/>
      <c r="O19" s="20"/>
      <c r="P19" s="20"/>
      <c r="Q19" s="20"/>
      <c r="R19" s="20"/>
      <c r="S19" s="20"/>
      <c r="T19" s="20"/>
      <c r="U19" s="18"/>
      <c r="V19" s="21"/>
      <c r="W19" s="22"/>
    </row>
    <row r="20" spans="1:23" x14ac:dyDescent="0.15">
      <c r="A20" s="122"/>
      <c r="B20" s="159"/>
      <c r="C20" s="48" t="s">
        <v>142</v>
      </c>
      <c r="D20" s="48" t="s">
        <v>143</v>
      </c>
      <c r="E20" s="17">
        <v>4.5</v>
      </c>
      <c r="F20" s="14">
        <v>72</v>
      </c>
      <c r="G20" s="14">
        <v>72</v>
      </c>
      <c r="H20" s="14"/>
      <c r="I20" s="14"/>
      <c r="J20" s="14"/>
      <c r="K20" s="28">
        <v>2</v>
      </c>
      <c r="L20" s="40"/>
      <c r="M20" s="20"/>
      <c r="N20" s="20"/>
      <c r="O20" s="20"/>
      <c r="P20" s="20"/>
      <c r="Q20" s="20"/>
      <c r="R20" s="20"/>
      <c r="S20" s="20"/>
      <c r="T20" s="20"/>
      <c r="U20" s="18"/>
      <c r="V20" s="21"/>
      <c r="W20" s="22"/>
    </row>
    <row r="21" spans="1:23" x14ac:dyDescent="0.15">
      <c r="A21" s="122"/>
      <c r="B21" s="159"/>
      <c r="C21" s="48" t="s">
        <v>144</v>
      </c>
      <c r="D21" s="48" t="s">
        <v>145</v>
      </c>
      <c r="E21" s="17">
        <v>2.5</v>
      </c>
      <c r="F21" s="14">
        <v>40</v>
      </c>
      <c r="G21" s="14">
        <v>40</v>
      </c>
      <c r="H21" s="14"/>
      <c r="I21" s="14"/>
      <c r="J21" s="14"/>
      <c r="K21" s="28">
        <v>3</v>
      </c>
      <c r="L21" s="40"/>
      <c r="M21" s="20"/>
      <c r="N21" s="20"/>
      <c r="O21" s="23"/>
      <c r="P21" s="20"/>
      <c r="Q21" s="20"/>
      <c r="R21" s="20"/>
      <c r="S21" s="20"/>
      <c r="T21" s="20"/>
      <c r="U21" s="18"/>
      <c r="V21" s="21"/>
      <c r="W21" s="22"/>
    </row>
    <row r="22" spans="1:23" x14ac:dyDescent="0.15">
      <c r="A22" s="122"/>
      <c r="B22" s="159"/>
      <c r="C22" s="48" t="s">
        <v>146</v>
      </c>
      <c r="D22" s="48" t="s">
        <v>147</v>
      </c>
      <c r="E22" s="17">
        <v>1</v>
      </c>
      <c r="F22" s="14">
        <v>36</v>
      </c>
      <c r="G22" s="14">
        <v>32</v>
      </c>
      <c r="H22" s="14"/>
      <c r="I22" s="14"/>
      <c r="J22" s="14">
        <v>4</v>
      </c>
      <c r="K22" s="28">
        <v>1</v>
      </c>
      <c r="L22" s="40"/>
      <c r="M22" s="20"/>
      <c r="N22" s="20"/>
      <c r="O22" s="20"/>
      <c r="P22" s="20"/>
      <c r="Q22" s="20"/>
      <c r="R22" s="20"/>
      <c r="S22" s="20"/>
      <c r="T22" s="20"/>
      <c r="U22" s="18"/>
      <c r="V22" s="21"/>
      <c r="W22" s="22"/>
    </row>
    <row r="23" spans="1:23" x14ac:dyDescent="0.15">
      <c r="A23" s="122"/>
      <c r="B23" s="159"/>
      <c r="C23" s="40" t="s">
        <v>148</v>
      </c>
      <c r="D23" s="48" t="s">
        <v>149</v>
      </c>
      <c r="E23" s="17">
        <v>1</v>
      </c>
      <c r="F23" s="14">
        <v>36</v>
      </c>
      <c r="G23" s="14">
        <v>32</v>
      </c>
      <c r="H23" s="14"/>
      <c r="I23" s="14"/>
      <c r="J23" s="14">
        <v>4</v>
      </c>
      <c r="K23" s="28">
        <v>2</v>
      </c>
      <c r="L23" s="40"/>
      <c r="M23" s="20"/>
      <c r="N23" s="20"/>
      <c r="O23" s="20"/>
      <c r="P23" s="20"/>
      <c r="Q23" s="20"/>
      <c r="R23" s="20"/>
      <c r="S23" s="20"/>
      <c r="T23" s="20"/>
      <c r="U23" s="18"/>
      <c r="V23" s="21"/>
      <c r="W23" s="22"/>
    </row>
    <row r="24" spans="1:23" x14ac:dyDescent="0.15">
      <c r="A24" s="122"/>
      <c r="B24" s="159"/>
      <c r="C24" s="48" t="s">
        <v>150</v>
      </c>
      <c r="D24" s="48" t="s">
        <v>151</v>
      </c>
      <c r="E24" s="17">
        <v>1</v>
      </c>
      <c r="F24" s="14">
        <v>36</v>
      </c>
      <c r="G24" s="14">
        <v>32</v>
      </c>
      <c r="H24" s="14"/>
      <c r="I24" s="14"/>
      <c r="J24" s="14">
        <v>4</v>
      </c>
      <c r="K24" s="28">
        <v>3</v>
      </c>
      <c r="L24" s="40"/>
      <c r="M24" s="20"/>
      <c r="N24" s="20"/>
      <c r="O24" s="20"/>
      <c r="P24" s="20"/>
      <c r="Q24" s="20"/>
      <c r="R24" s="20"/>
      <c r="S24" s="20"/>
      <c r="T24" s="20"/>
      <c r="U24" s="18"/>
      <c r="V24" s="21"/>
      <c r="W24" s="22"/>
    </row>
    <row r="25" spans="1:23" x14ac:dyDescent="0.15">
      <c r="A25" s="122"/>
      <c r="B25" s="159"/>
      <c r="C25" s="48" t="s">
        <v>152</v>
      </c>
      <c r="D25" s="48" t="s">
        <v>153</v>
      </c>
      <c r="E25" s="17">
        <v>1</v>
      </c>
      <c r="F25" s="14">
        <v>36</v>
      </c>
      <c r="G25" s="14">
        <v>32</v>
      </c>
      <c r="H25" s="14"/>
      <c r="I25" s="14"/>
      <c r="J25" s="14">
        <v>4</v>
      </c>
      <c r="K25" s="28">
        <v>4</v>
      </c>
      <c r="L25" s="40"/>
      <c r="M25" s="20"/>
      <c r="N25" s="20"/>
      <c r="O25" s="20"/>
      <c r="P25" s="20"/>
      <c r="Q25" s="20"/>
      <c r="R25" s="20"/>
      <c r="S25" s="20"/>
      <c r="T25" s="20"/>
      <c r="U25" s="18"/>
      <c r="V25" s="21"/>
      <c r="W25" s="22"/>
    </row>
    <row r="26" spans="1:23" x14ac:dyDescent="0.15">
      <c r="A26" s="122"/>
      <c r="B26" s="159"/>
      <c r="C26" s="48" t="s">
        <v>154</v>
      </c>
      <c r="D26" s="48" t="s">
        <v>155</v>
      </c>
      <c r="E26" s="17">
        <v>3</v>
      </c>
      <c r="F26" s="14">
        <v>48</v>
      </c>
      <c r="G26" s="14">
        <v>48</v>
      </c>
      <c r="H26" s="14"/>
      <c r="I26" s="14"/>
      <c r="J26" s="14"/>
      <c r="K26" s="28">
        <v>1</v>
      </c>
      <c r="L26" s="40"/>
      <c r="M26" s="20"/>
      <c r="N26" s="20"/>
      <c r="O26" s="20"/>
      <c r="P26" s="20"/>
      <c r="Q26" s="20"/>
      <c r="R26" s="20"/>
      <c r="S26" s="20"/>
      <c r="T26" s="20"/>
      <c r="U26" s="18"/>
      <c r="V26" s="21"/>
      <c r="W26" s="22"/>
    </row>
    <row r="27" spans="1:23" x14ac:dyDescent="0.15">
      <c r="A27" s="122"/>
      <c r="B27" s="159"/>
      <c r="C27" s="48" t="s">
        <v>156</v>
      </c>
      <c r="D27" s="48" t="s">
        <v>157</v>
      </c>
      <c r="E27" s="17">
        <v>3</v>
      </c>
      <c r="F27" s="14">
        <v>48</v>
      </c>
      <c r="G27" s="14">
        <v>48</v>
      </c>
      <c r="H27" s="14"/>
      <c r="I27" s="14"/>
      <c r="J27" s="14"/>
      <c r="K27" s="28">
        <v>2</v>
      </c>
      <c r="L27" s="40"/>
      <c r="M27" s="20"/>
      <c r="N27" s="20"/>
      <c r="O27" s="20"/>
      <c r="P27" s="20"/>
      <c r="Q27" s="20"/>
      <c r="R27" s="20"/>
      <c r="S27" s="20"/>
      <c r="T27" s="20"/>
      <c r="U27" s="18"/>
      <c r="V27" s="21"/>
      <c r="W27" s="22"/>
    </row>
    <row r="28" spans="1:23" x14ac:dyDescent="0.15">
      <c r="A28" s="122"/>
      <c r="B28" s="159"/>
      <c r="C28" s="48" t="s">
        <v>158</v>
      </c>
      <c r="D28" s="48" t="s">
        <v>159</v>
      </c>
      <c r="E28" s="17">
        <v>2</v>
      </c>
      <c r="F28" s="14">
        <v>32</v>
      </c>
      <c r="G28" s="14">
        <v>32</v>
      </c>
      <c r="H28" s="14"/>
      <c r="I28" s="14"/>
      <c r="J28" s="14"/>
      <c r="K28" s="28">
        <v>3</v>
      </c>
      <c r="L28" s="40"/>
      <c r="M28" s="20"/>
      <c r="N28" s="20"/>
      <c r="O28" s="20"/>
      <c r="P28" s="20"/>
      <c r="Q28" s="20"/>
      <c r="R28" s="20"/>
      <c r="S28" s="20"/>
      <c r="T28" s="20"/>
      <c r="U28" s="18"/>
      <c r="V28" s="21"/>
      <c r="W28" s="22"/>
    </row>
    <row r="29" spans="1:23" x14ac:dyDescent="0.15">
      <c r="A29" s="122"/>
      <c r="B29" s="159"/>
      <c r="C29" s="48" t="s">
        <v>160</v>
      </c>
      <c r="D29" s="48" t="s">
        <v>161</v>
      </c>
      <c r="E29" s="17">
        <v>2</v>
      </c>
      <c r="F29" s="14">
        <v>32</v>
      </c>
      <c r="G29" s="14">
        <v>32</v>
      </c>
      <c r="H29" s="14"/>
      <c r="I29" s="14"/>
      <c r="J29" s="14"/>
      <c r="K29" s="28">
        <v>4</v>
      </c>
      <c r="L29" s="40"/>
      <c r="M29" s="20"/>
      <c r="N29" s="20"/>
      <c r="O29" s="20"/>
      <c r="P29" s="20"/>
      <c r="Q29" s="20"/>
      <c r="R29" s="20"/>
      <c r="S29" s="20"/>
      <c r="T29" s="20"/>
      <c r="U29" s="18"/>
      <c r="V29" s="21"/>
      <c r="W29" s="22"/>
    </row>
    <row r="30" spans="1:23" ht="19.5" customHeight="1" x14ac:dyDescent="0.15">
      <c r="A30" s="122"/>
      <c r="B30" s="159"/>
      <c r="C30" s="48" t="s">
        <v>162</v>
      </c>
      <c r="D30" s="48" t="s">
        <v>163</v>
      </c>
      <c r="E30" s="17">
        <v>4</v>
      </c>
      <c r="F30" s="14">
        <v>64</v>
      </c>
      <c r="G30" s="14">
        <v>46</v>
      </c>
      <c r="H30" s="14">
        <v>18</v>
      </c>
      <c r="I30" s="14"/>
      <c r="J30" s="14"/>
      <c r="K30" s="28">
        <v>3</v>
      </c>
      <c r="L30" s="40"/>
      <c r="M30" s="20"/>
      <c r="N30" s="20"/>
      <c r="O30" s="20"/>
      <c r="P30" s="20"/>
      <c r="Q30" s="20"/>
      <c r="R30" s="20"/>
      <c r="S30" s="20"/>
      <c r="T30" s="20"/>
      <c r="U30" s="18"/>
      <c r="V30" s="21"/>
      <c r="W30" s="22"/>
    </row>
    <row r="31" spans="1:23" x14ac:dyDescent="0.15">
      <c r="A31" s="122"/>
      <c r="B31" s="159"/>
      <c r="C31" s="48" t="s">
        <v>164</v>
      </c>
      <c r="D31" s="48" t="s">
        <v>165</v>
      </c>
      <c r="E31" s="17">
        <v>2</v>
      </c>
      <c r="F31" s="14">
        <v>32</v>
      </c>
      <c r="G31" s="14">
        <v>32</v>
      </c>
      <c r="H31" s="14"/>
      <c r="I31" s="14"/>
      <c r="J31" s="14"/>
      <c r="K31" s="28">
        <v>1</v>
      </c>
      <c r="L31" s="40"/>
      <c r="M31" s="20"/>
      <c r="N31" s="20"/>
      <c r="O31" s="20"/>
      <c r="P31" s="20"/>
      <c r="Q31" s="20"/>
      <c r="R31" s="20"/>
      <c r="S31" s="20"/>
      <c r="T31" s="20"/>
      <c r="U31" s="18"/>
      <c r="V31" s="21"/>
      <c r="W31" s="22"/>
    </row>
    <row r="32" spans="1:23" ht="18.75" customHeight="1" x14ac:dyDescent="0.15">
      <c r="A32" s="122"/>
      <c r="B32" s="159"/>
      <c r="C32" s="48" t="s">
        <v>166</v>
      </c>
      <c r="D32" s="48" t="s">
        <v>167</v>
      </c>
      <c r="E32" s="17">
        <v>1</v>
      </c>
      <c r="F32" s="14">
        <v>16</v>
      </c>
      <c r="G32" s="14">
        <v>16</v>
      </c>
      <c r="H32" s="14"/>
      <c r="I32" s="14"/>
      <c r="J32" s="14"/>
      <c r="K32" s="28">
        <v>3</v>
      </c>
      <c r="L32" s="40"/>
      <c r="M32" s="20"/>
      <c r="N32" s="20"/>
      <c r="O32" s="20"/>
      <c r="P32" s="20"/>
      <c r="Q32" s="20"/>
      <c r="R32" s="20"/>
      <c r="S32" s="20"/>
      <c r="T32" s="20"/>
      <c r="U32" s="18"/>
      <c r="V32" s="21"/>
      <c r="W32" s="22"/>
    </row>
    <row r="33" spans="1:31" x14ac:dyDescent="0.15">
      <c r="A33" s="122"/>
      <c r="B33" s="159"/>
      <c r="C33" s="48" t="s">
        <v>168</v>
      </c>
      <c r="D33" s="48" t="s">
        <v>169</v>
      </c>
      <c r="E33" s="17">
        <v>1</v>
      </c>
      <c r="F33" s="14">
        <v>16</v>
      </c>
      <c r="G33" s="14">
        <v>16</v>
      </c>
      <c r="H33" s="14"/>
      <c r="I33" s="14"/>
      <c r="J33" s="14"/>
      <c r="K33" s="28">
        <v>6</v>
      </c>
      <c r="L33" s="40"/>
      <c r="M33" s="20"/>
      <c r="N33" s="20"/>
      <c r="O33" s="20"/>
      <c r="P33" s="20"/>
      <c r="Q33" s="20"/>
      <c r="R33" s="20"/>
      <c r="S33" s="20"/>
      <c r="T33" s="20"/>
      <c r="U33" s="18"/>
      <c r="V33" s="21"/>
      <c r="W33" s="22"/>
    </row>
    <row r="34" spans="1:31" x14ac:dyDescent="0.15">
      <c r="A34" s="122"/>
      <c r="B34" s="159"/>
      <c r="C34" s="48" t="s">
        <v>170</v>
      </c>
      <c r="D34" s="48" t="s">
        <v>171</v>
      </c>
      <c r="E34" s="17">
        <v>2</v>
      </c>
      <c r="F34" s="14">
        <v>36</v>
      </c>
      <c r="G34" s="14">
        <v>28</v>
      </c>
      <c r="H34" s="14"/>
      <c r="I34" s="14"/>
      <c r="J34" s="14">
        <v>8</v>
      </c>
      <c r="K34" s="28">
        <v>1</v>
      </c>
      <c r="L34" s="40"/>
      <c r="M34" s="20"/>
      <c r="N34" s="20"/>
      <c r="O34" s="20"/>
      <c r="P34" s="20"/>
      <c r="Q34" s="20"/>
      <c r="R34" s="20"/>
      <c r="S34" s="20"/>
      <c r="T34" s="20"/>
      <c r="U34" s="18"/>
      <c r="V34" s="21"/>
      <c r="W34" s="22"/>
    </row>
    <row r="35" spans="1:31" x14ac:dyDescent="0.15">
      <c r="A35" s="122"/>
      <c r="B35" s="159"/>
      <c r="C35" s="48" t="s">
        <v>172</v>
      </c>
      <c r="D35" s="48" t="s">
        <v>173</v>
      </c>
      <c r="E35" s="17">
        <v>1</v>
      </c>
      <c r="F35" s="14">
        <v>32</v>
      </c>
      <c r="G35" s="14"/>
      <c r="H35" s="14"/>
      <c r="I35" s="14"/>
      <c r="J35" s="14"/>
      <c r="K35" s="28">
        <v>4</v>
      </c>
      <c r="L35" s="40"/>
      <c r="M35" s="20"/>
      <c r="N35" s="23"/>
      <c r="O35" s="20"/>
      <c r="P35" s="23"/>
      <c r="Q35" s="20"/>
      <c r="R35" s="20"/>
      <c r="S35" s="20"/>
      <c r="T35" s="20"/>
      <c r="U35" s="18"/>
      <c r="V35" s="21"/>
      <c r="W35" s="22"/>
    </row>
    <row r="36" spans="1:31" x14ac:dyDescent="0.15">
      <c r="A36" s="122"/>
      <c r="B36" s="159"/>
      <c r="C36" s="48" t="s">
        <v>174</v>
      </c>
      <c r="D36" s="48" t="s">
        <v>175</v>
      </c>
      <c r="E36" s="17">
        <v>1</v>
      </c>
      <c r="F36" s="14">
        <v>32</v>
      </c>
      <c r="G36" s="14"/>
      <c r="H36" s="14"/>
      <c r="I36" s="14"/>
      <c r="J36" s="14"/>
      <c r="K36" s="28">
        <v>7</v>
      </c>
      <c r="L36" s="40"/>
      <c r="M36" s="20"/>
      <c r="N36" s="20"/>
      <c r="O36" s="20"/>
      <c r="P36" s="20"/>
      <c r="Q36" s="20"/>
      <c r="R36" s="20"/>
      <c r="S36" s="20"/>
      <c r="T36" s="20"/>
      <c r="U36" s="18"/>
      <c r="V36" s="21"/>
      <c r="W36" s="22"/>
    </row>
    <row r="37" spans="1:31" x14ac:dyDescent="0.15">
      <c r="A37" s="122"/>
      <c r="B37" s="159"/>
      <c r="C37" s="118" t="s">
        <v>108</v>
      </c>
      <c r="D37" s="119"/>
      <c r="E37" s="34">
        <f>SUM(E7:E36)</f>
        <v>65</v>
      </c>
      <c r="F37" s="46">
        <f t="shared" ref="F37:J37" si="0">SUM(F7:F36)</f>
        <v>1172</v>
      </c>
      <c r="G37" s="46">
        <f t="shared" si="0"/>
        <v>986</v>
      </c>
      <c r="H37" s="46">
        <f t="shared" si="0"/>
        <v>18</v>
      </c>
      <c r="I37" s="46">
        <f t="shared" si="0"/>
        <v>0</v>
      </c>
      <c r="J37" s="46">
        <f t="shared" si="0"/>
        <v>104</v>
      </c>
      <c r="K37" s="28"/>
      <c r="L37" s="40"/>
      <c r="M37" s="24">
        <f t="shared" ref="M37:V37" si="1">SUM(M7:M36)</f>
        <v>0</v>
      </c>
      <c r="N37" s="24">
        <f t="shared" si="1"/>
        <v>0</v>
      </c>
      <c r="O37" s="24">
        <f t="shared" si="1"/>
        <v>0</v>
      </c>
      <c r="P37" s="24">
        <f t="shared" si="1"/>
        <v>0</v>
      </c>
      <c r="Q37" s="24">
        <f t="shared" si="1"/>
        <v>0</v>
      </c>
      <c r="R37" s="24">
        <f t="shared" si="1"/>
        <v>0</v>
      </c>
      <c r="S37" s="24">
        <f t="shared" si="1"/>
        <v>0</v>
      </c>
      <c r="T37" s="24">
        <f t="shared" si="1"/>
        <v>0</v>
      </c>
      <c r="U37" s="24">
        <f t="shared" si="1"/>
        <v>0</v>
      </c>
      <c r="V37" s="25">
        <f t="shared" si="1"/>
        <v>0</v>
      </c>
      <c r="W37" s="22"/>
    </row>
    <row r="38" spans="1:31" x14ac:dyDescent="0.15">
      <c r="A38" s="122"/>
      <c r="B38" s="153" t="s">
        <v>90</v>
      </c>
      <c r="C38" s="118" t="s">
        <v>269</v>
      </c>
      <c r="D38" s="119"/>
      <c r="E38" s="34">
        <v>2</v>
      </c>
      <c r="F38" s="46">
        <v>32</v>
      </c>
      <c r="G38" s="46">
        <v>32</v>
      </c>
      <c r="H38" s="46"/>
      <c r="I38" s="46"/>
      <c r="J38" s="46"/>
      <c r="K38" s="28"/>
      <c r="L38" s="40"/>
      <c r="M38" s="20"/>
      <c r="N38" s="20"/>
      <c r="O38" s="20"/>
      <c r="P38" s="20"/>
      <c r="Q38" s="20"/>
      <c r="R38" s="20"/>
      <c r="S38" s="20"/>
      <c r="T38" s="20"/>
      <c r="U38" s="18"/>
      <c r="V38" s="26"/>
      <c r="W38" s="22"/>
    </row>
    <row r="39" spans="1:31" x14ac:dyDescent="0.15">
      <c r="A39" s="122"/>
      <c r="B39" s="154"/>
      <c r="C39" s="118" t="s">
        <v>88</v>
      </c>
      <c r="D39" s="119"/>
      <c r="E39" s="34">
        <v>2</v>
      </c>
      <c r="F39" s="46">
        <v>32</v>
      </c>
      <c r="G39" s="46">
        <v>32</v>
      </c>
      <c r="H39" s="46"/>
      <c r="I39" s="46"/>
      <c r="J39" s="46"/>
      <c r="K39" s="28"/>
      <c r="L39" s="78"/>
      <c r="M39" s="20"/>
      <c r="N39" s="20"/>
      <c r="O39" s="20"/>
      <c r="P39" s="20"/>
      <c r="Q39" s="20"/>
      <c r="R39" s="20"/>
      <c r="S39" s="20"/>
      <c r="T39" s="20"/>
      <c r="U39" s="18"/>
      <c r="V39" s="26"/>
      <c r="W39" s="22"/>
    </row>
    <row r="40" spans="1:31" x14ac:dyDescent="0.15">
      <c r="A40" s="122"/>
      <c r="B40" s="154"/>
      <c r="C40" s="118" t="s">
        <v>93</v>
      </c>
      <c r="D40" s="119"/>
      <c r="E40" s="34">
        <v>2</v>
      </c>
      <c r="F40" s="46">
        <v>32</v>
      </c>
      <c r="G40" s="46">
        <v>32</v>
      </c>
      <c r="H40" s="46"/>
      <c r="I40" s="46"/>
      <c r="J40" s="46"/>
      <c r="K40" s="28"/>
      <c r="L40" s="78"/>
      <c r="M40" s="20"/>
      <c r="N40" s="20"/>
      <c r="O40" s="20"/>
      <c r="P40" s="20"/>
      <c r="Q40" s="20"/>
      <c r="R40" s="20"/>
      <c r="S40" s="20"/>
      <c r="T40" s="20"/>
      <c r="U40" s="18"/>
      <c r="V40" s="26"/>
      <c r="W40" s="22"/>
    </row>
    <row r="41" spans="1:31" x14ac:dyDescent="0.15">
      <c r="A41" s="122"/>
      <c r="B41" s="155"/>
      <c r="C41" s="118" t="s">
        <v>94</v>
      </c>
      <c r="D41" s="119"/>
      <c r="E41" s="34">
        <v>2</v>
      </c>
      <c r="F41" s="46">
        <v>32</v>
      </c>
      <c r="G41" s="46">
        <v>32</v>
      </c>
      <c r="H41" s="46"/>
      <c r="I41" s="46"/>
      <c r="J41" s="46"/>
      <c r="K41" s="28"/>
      <c r="L41" s="40"/>
      <c r="M41" s="20"/>
      <c r="N41" s="20"/>
      <c r="O41" s="20"/>
      <c r="P41" s="20"/>
      <c r="Q41" s="20"/>
      <c r="R41" s="20"/>
      <c r="S41" s="20"/>
      <c r="T41" s="20"/>
      <c r="U41" s="18"/>
      <c r="V41" s="26"/>
      <c r="W41" s="22"/>
    </row>
    <row r="42" spans="1:31" x14ac:dyDescent="0.15">
      <c r="A42" s="122"/>
      <c r="B42" s="155"/>
      <c r="C42" s="116" t="s">
        <v>91</v>
      </c>
      <c r="D42" s="158"/>
      <c r="E42" s="82" t="str">
        <f>MIDB(B38,SEARCHB("?",B38),2*LEN(B38)-LENB(B38))</f>
        <v>8.0</v>
      </c>
      <c r="F42" s="83">
        <f>E42*16</f>
        <v>128</v>
      </c>
      <c r="G42" s="46">
        <f>SUM(G38:G41)</f>
        <v>128</v>
      </c>
      <c r="H42" s="46">
        <f>SUM(H38:H41)</f>
        <v>0</v>
      </c>
      <c r="I42" s="46">
        <f>SUM(I38:I41)</f>
        <v>0</v>
      </c>
      <c r="J42" s="46">
        <f>SUM(J38:J41)</f>
        <v>0</v>
      </c>
      <c r="K42" s="28"/>
      <c r="L42" s="40"/>
      <c r="M42" s="24"/>
      <c r="N42" s="24"/>
      <c r="O42" s="24"/>
      <c r="P42" s="24"/>
      <c r="Q42" s="24"/>
      <c r="R42" s="24"/>
      <c r="S42" s="24"/>
      <c r="T42" s="24"/>
      <c r="U42" s="18"/>
      <c r="V42" s="26"/>
      <c r="W42" s="22"/>
      <c r="AA42" s="27"/>
      <c r="AE42" s="9"/>
    </row>
    <row r="43" spans="1:31" x14ac:dyDescent="0.15">
      <c r="A43" s="160"/>
      <c r="B43" s="28"/>
      <c r="C43" s="134" t="s">
        <v>109</v>
      </c>
      <c r="D43" s="119"/>
      <c r="E43" s="34">
        <f t="shared" ref="E43:J43" si="2">E42+E37</f>
        <v>73</v>
      </c>
      <c r="F43" s="46">
        <f t="shared" si="2"/>
        <v>1300</v>
      </c>
      <c r="G43" s="46">
        <f t="shared" si="2"/>
        <v>1114</v>
      </c>
      <c r="H43" s="46">
        <f t="shared" si="2"/>
        <v>18</v>
      </c>
      <c r="I43" s="46">
        <f t="shared" si="2"/>
        <v>0</v>
      </c>
      <c r="J43" s="46">
        <f t="shared" si="2"/>
        <v>104</v>
      </c>
      <c r="K43" s="28"/>
      <c r="L43" s="40"/>
      <c r="M43" s="24">
        <f t="shared" ref="M43:T43" si="3">M42+M37</f>
        <v>0</v>
      </c>
      <c r="N43" s="24">
        <f t="shared" si="3"/>
        <v>0</v>
      </c>
      <c r="O43" s="24">
        <f t="shared" si="3"/>
        <v>0</v>
      </c>
      <c r="P43" s="24">
        <f t="shared" si="3"/>
        <v>0</v>
      </c>
      <c r="Q43" s="24">
        <f t="shared" si="3"/>
        <v>0</v>
      </c>
      <c r="R43" s="24">
        <f t="shared" si="3"/>
        <v>0</v>
      </c>
      <c r="S43" s="24">
        <f t="shared" si="3"/>
        <v>0</v>
      </c>
      <c r="T43" s="24">
        <f t="shared" si="3"/>
        <v>0</v>
      </c>
      <c r="U43" s="18"/>
      <c r="V43" s="26"/>
      <c r="W43" s="22"/>
    </row>
    <row r="44" spans="1:31" x14ac:dyDescent="0.15">
      <c r="A44" s="121" t="s">
        <v>95</v>
      </c>
      <c r="B44" s="128" t="s">
        <v>272</v>
      </c>
      <c r="C44" s="48" t="s">
        <v>176</v>
      </c>
      <c r="D44" s="29" t="s">
        <v>177</v>
      </c>
      <c r="E44" s="18">
        <v>1</v>
      </c>
      <c r="F44" s="30">
        <v>16</v>
      </c>
      <c r="G44" s="30">
        <v>16</v>
      </c>
      <c r="H44" s="30"/>
      <c r="I44" s="14"/>
      <c r="J44" s="14"/>
      <c r="K44" s="28">
        <v>1</v>
      </c>
      <c r="L44" s="40"/>
      <c r="M44" s="20"/>
      <c r="N44" s="20"/>
      <c r="O44" s="20"/>
      <c r="P44" s="20"/>
      <c r="Q44" s="20"/>
      <c r="R44" s="23"/>
      <c r="S44" s="20"/>
      <c r="T44" s="20"/>
      <c r="U44" s="18"/>
      <c r="V44" s="21"/>
      <c r="W44" s="22"/>
    </row>
    <row r="45" spans="1:31" x14ac:dyDescent="0.15">
      <c r="A45" s="122"/>
      <c r="B45" s="129"/>
      <c r="C45" s="48" t="s">
        <v>178</v>
      </c>
      <c r="D45" s="29" t="s">
        <v>179</v>
      </c>
      <c r="E45" s="18">
        <v>3</v>
      </c>
      <c r="F45" s="30">
        <v>48</v>
      </c>
      <c r="G45" s="30">
        <v>48</v>
      </c>
      <c r="H45" s="30"/>
      <c r="I45" s="14"/>
      <c r="J45" s="14"/>
      <c r="K45" s="28">
        <v>1</v>
      </c>
      <c r="L45" s="40"/>
      <c r="M45" s="20"/>
      <c r="N45" s="20"/>
      <c r="O45" s="20"/>
      <c r="P45" s="20"/>
      <c r="Q45" s="20"/>
      <c r="R45" s="20"/>
      <c r="S45" s="20"/>
      <c r="T45" s="20"/>
      <c r="U45" s="18"/>
      <c r="V45" s="21"/>
      <c r="W45" s="22"/>
    </row>
    <row r="46" spans="1:31" x14ac:dyDescent="0.15">
      <c r="A46" s="122"/>
      <c r="B46" s="129"/>
      <c r="C46" s="48" t="s">
        <v>180</v>
      </c>
      <c r="D46" s="45" t="s">
        <v>181</v>
      </c>
      <c r="E46" s="34">
        <v>3</v>
      </c>
      <c r="F46" s="46">
        <v>48</v>
      </c>
      <c r="G46" s="46">
        <v>40</v>
      </c>
      <c r="H46" s="46">
        <v>8</v>
      </c>
      <c r="I46" s="46"/>
      <c r="J46" s="46"/>
      <c r="K46" s="28">
        <v>2</v>
      </c>
      <c r="L46" s="40"/>
      <c r="M46" s="31"/>
      <c r="N46" s="31"/>
      <c r="O46" s="20"/>
      <c r="P46" s="20"/>
      <c r="Q46" s="20"/>
      <c r="R46" s="23"/>
      <c r="S46" s="20"/>
      <c r="T46" s="20"/>
      <c r="U46" s="18"/>
      <c r="V46" s="21"/>
      <c r="W46" s="22"/>
    </row>
    <row r="47" spans="1:31" x14ac:dyDescent="0.15">
      <c r="A47" s="122"/>
      <c r="B47" s="129" t="s">
        <v>96</v>
      </c>
      <c r="C47" s="48" t="s">
        <v>182</v>
      </c>
      <c r="D47" s="56" t="s">
        <v>183</v>
      </c>
      <c r="E47" s="34">
        <v>3</v>
      </c>
      <c r="F47" s="46">
        <v>48</v>
      </c>
      <c r="G47" s="46">
        <v>48</v>
      </c>
      <c r="H47" s="46"/>
      <c r="I47" s="46"/>
      <c r="J47" s="46"/>
      <c r="K47" s="28">
        <v>3</v>
      </c>
      <c r="L47" s="40"/>
      <c r="M47" s="32"/>
      <c r="N47" s="32"/>
      <c r="O47" s="20"/>
      <c r="P47" s="20"/>
      <c r="Q47" s="20"/>
      <c r="R47" s="20"/>
      <c r="S47" s="20"/>
      <c r="T47" s="20"/>
      <c r="U47" s="18"/>
      <c r="V47" s="21"/>
      <c r="W47" s="22"/>
    </row>
    <row r="48" spans="1:31" x14ac:dyDescent="0.15">
      <c r="A48" s="122"/>
      <c r="B48" s="129"/>
      <c r="C48" s="74" t="s">
        <v>184</v>
      </c>
      <c r="D48" s="56" t="s">
        <v>185</v>
      </c>
      <c r="E48" s="34">
        <v>4</v>
      </c>
      <c r="F48" s="46">
        <v>64</v>
      </c>
      <c r="G48" s="46">
        <v>54</v>
      </c>
      <c r="H48" s="46">
        <v>10</v>
      </c>
      <c r="I48" s="46"/>
      <c r="J48" s="46"/>
      <c r="K48" s="28">
        <v>4</v>
      </c>
      <c r="L48" s="40"/>
      <c r="M48" s="31"/>
      <c r="N48" s="31"/>
      <c r="O48" s="31"/>
      <c r="P48" s="34"/>
      <c r="Q48" s="20"/>
      <c r="R48" s="20"/>
      <c r="S48" s="20"/>
      <c r="T48" s="20"/>
      <c r="U48" s="18"/>
      <c r="V48" s="26"/>
      <c r="W48" s="22"/>
    </row>
    <row r="49" spans="1:23" x14ac:dyDescent="0.15">
      <c r="A49" s="122"/>
      <c r="B49" s="129" t="s">
        <v>97</v>
      </c>
      <c r="C49" s="48" t="s">
        <v>186</v>
      </c>
      <c r="D49" s="45" t="s">
        <v>187</v>
      </c>
      <c r="E49" s="34">
        <v>2</v>
      </c>
      <c r="F49" s="46">
        <v>32</v>
      </c>
      <c r="G49" s="46">
        <v>28</v>
      </c>
      <c r="H49" s="46"/>
      <c r="I49" s="46"/>
      <c r="J49" s="46">
        <v>4</v>
      </c>
      <c r="K49" s="28">
        <v>2</v>
      </c>
      <c r="L49" s="40"/>
      <c r="M49" s="32"/>
      <c r="N49" s="32"/>
      <c r="O49" s="32"/>
      <c r="P49" s="34"/>
      <c r="Q49" s="20"/>
      <c r="R49" s="20"/>
      <c r="S49" s="20"/>
      <c r="T49" s="20"/>
      <c r="U49" s="18"/>
      <c r="V49" s="26"/>
      <c r="W49" s="22"/>
    </row>
    <row r="50" spans="1:23" x14ac:dyDescent="0.15">
      <c r="A50" s="122"/>
      <c r="B50" s="129"/>
      <c r="C50" s="56" t="s">
        <v>268</v>
      </c>
      <c r="D50" s="45" t="s">
        <v>188</v>
      </c>
      <c r="E50" s="34">
        <v>3</v>
      </c>
      <c r="F50" s="46">
        <v>48</v>
      </c>
      <c r="G50" s="46">
        <v>48</v>
      </c>
      <c r="H50" s="46"/>
      <c r="I50" s="46"/>
      <c r="J50" s="46"/>
      <c r="K50" s="28">
        <v>5</v>
      </c>
      <c r="L50" s="40"/>
      <c r="M50" s="32"/>
      <c r="N50" s="32"/>
      <c r="O50" s="35"/>
      <c r="P50" s="36"/>
      <c r="Q50" s="20"/>
      <c r="R50" s="20"/>
      <c r="S50" s="20"/>
      <c r="T50" s="37"/>
      <c r="U50" s="18"/>
      <c r="V50" s="26"/>
      <c r="W50" s="22"/>
    </row>
    <row r="51" spans="1:23" x14ac:dyDescent="0.15">
      <c r="A51" s="122"/>
      <c r="B51" s="129"/>
      <c r="C51" s="48" t="s">
        <v>189</v>
      </c>
      <c r="D51" s="56" t="s">
        <v>190</v>
      </c>
      <c r="E51" s="34">
        <v>3</v>
      </c>
      <c r="F51" s="46">
        <v>48</v>
      </c>
      <c r="G51" s="46">
        <v>48</v>
      </c>
      <c r="H51" s="46"/>
      <c r="I51" s="46"/>
      <c r="J51" s="46"/>
      <c r="K51" s="28">
        <v>3</v>
      </c>
      <c r="L51" s="40"/>
      <c r="M51" s="32"/>
      <c r="N51" s="32"/>
      <c r="O51" s="32"/>
      <c r="P51" s="38"/>
      <c r="Q51" s="20"/>
      <c r="R51" s="20"/>
      <c r="S51" s="20"/>
      <c r="T51" s="37"/>
      <c r="U51" s="18"/>
      <c r="V51" s="26"/>
      <c r="W51" s="22"/>
    </row>
    <row r="52" spans="1:23" x14ac:dyDescent="0.15">
      <c r="A52" s="122"/>
      <c r="B52" s="129"/>
      <c r="C52" s="48" t="s">
        <v>191</v>
      </c>
      <c r="D52" s="81" t="s">
        <v>192</v>
      </c>
      <c r="E52" s="60">
        <v>2</v>
      </c>
      <c r="F52" s="77">
        <v>32</v>
      </c>
      <c r="G52" s="77">
        <v>24</v>
      </c>
      <c r="H52" s="77">
        <v>8</v>
      </c>
      <c r="I52" s="77"/>
      <c r="J52" s="77"/>
      <c r="K52" s="28">
        <v>3</v>
      </c>
      <c r="L52" s="40"/>
      <c r="M52" s="38"/>
      <c r="N52" s="38"/>
      <c r="O52" s="38"/>
      <c r="P52" s="38"/>
      <c r="Q52" s="20"/>
      <c r="R52" s="20"/>
      <c r="S52" s="20"/>
      <c r="T52" s="37"/>
      <c r="U52" s="18"/>
      <c r="V52" s="26"/>
      <c r="W52" s="22"/>
    </row>
    <row r="53" spans="1:23" x14ac:dyDescent="0.15">
      <c r="A53" s="122"/>
      <c r="B53" s="129"/>
      <c r="C53" s="48" t="s">
        <v>294</v>
      </c>
      <c r="D53" s="81" t="s">
        <v>193</v>
      </c>
      <c r="E53" s="60">
        <v>2</v>
      </c>
      <c r="F53" s="77">
        <v>32</v>
      </c>
      <c r="G53" s="77">
        <v>32</v>
      </c>
      <c r="H53" s="77"/>
      <c r="I53" s="77"/>
      <c r="J53" s="77"/>
      <c r="K53" s="28">
        <v>4</v>
      </c>
      <c r="L53" s="40"/>
      <c r="M53" s="39"/>
      <c r="N53" s="39"/>
      <c r="O53" s="39"/>
      <c r="P53" s="38"/>
      <c r="Q53" s="20"/>
      <c r="R53" s="20"/>
      <c r="S53" s="20"/>
      <c r="T53" s="37"/>
      <c r="U53" s="18"/>
      <c r="V53" s="26"/>
      <c r="W53" s="22"/>
    </row>
    <row r="54" spans="1:23" x14ac:dyDescent="0.15">
      <c r="A54" s="122"/>
      <c r="B54" s="129"/>
      <c r="C54" s="81" t="s">
        <v>288</v>
      </c>
      <c r="D54" s="81" t="s">
        <v>194</v>
      </c>
      <c r="E54" s="60">
        <v>2</v>
      </c>
      <c r="F54" s="77">
        <v>32</v>
      </c>
      <c r="G54" s="77">
        <v>32</v>
      </c>
      <c r="H54" s="77"/>
      <c r="I54" s="77"/>
      <c r="J54" s="77"/>
      <c r="K54" s="28">
        <v>4</v>
      </c>
      <c r="L54" s="40"/>
      <c r="M54" s="39"/>
      <c r="N54" s="39"/>
      <c r="O54" s="39"/>
      <c r="P54" s="38"/>
      <c r="Q54" s="20"/>
      <c r="R54" s="20"/>
      <c r="S54" s="20"/>
      <c r="T54" s="37"/>
      <c r="U54" s="18"/>
      <c r="V54" s="26"/>
      <c r="W54" s="22"/>
    </row>
    <row r="55" spans="1:23" x14ac:dyDescent="0.15">
      <c r="A55" s="122"/>
      <c r="B55" s="129"/>
      <c r="C55" s="48" t="s">
        <v>195</v>
      </c>
      <c r="D55" s="81" t="s">
        <v>196</v>
      </c>
      <c r="E55" s="60">
        <v>2</v>
      </c>
      <c r="F55" s="77">
        <v>32</v>
      </c>
      <c r="G55" s="77">
        <v>32</v>
      </c>
      <c r="H55" s="77"/>
      <c r="I55" s="77"/>
      <c r="J55" s="77"/>
      <c r="K55" s="28">
        <v>5</v>
      </c>
      <c r="L55" s="40"/>
      <c r="M55" s="38"/>
      <c r="N55" s="38"/>
      <c r="O55" s="38"/>
      <c r="P55" s="38"/>
      <c r="Q55" s="20"/>
      <c r="R55" s="20"/>
      <c r="S55" s="20"/>
      <c r="T55" s="37"/>
      <c r="U55" s="18"/>
      <c r="V55" s="26"/>
      <c r="W55" s="22"/>
    </row>
    <row r="56" spans="1:23" x14ac:dyDescent="0.15">
      <c r="A56" s="122"/>
      <c r="B56" s="130"/>
      <c r="C56" s="118" t="s">
        <v>91</v>
      </c>
      <c r="D56" s="119"/>
      <c r="E56" s="34">
        <f>SUM(E44:E55)</f>
        <v>30</v>
      </c>
      <c r="F56" s="46">
        <f>SUM(F44:F55)</f>
        <v>480</v>
      </c>
      <c r="G56" s="46">
        <f>SUM(G44:G55)</f>
        <v>450</v>
      </c>
      <c r="H56" s="46">
        <f t="shared" ref="H56:J56" si="4">SUM(H44:H55)</f>
        <v>26</v>
      </c>
      <c r="I56" s="46">
        <f t="shared" si="4"/>
        <v>0</v>
      </c>
      <c r="J56" s="46">
        <f t="shared" si="4"/>
        <v>4</v>
      </c>
      <c r="K56" s="28"/>
      <c r="L56" s="40"/>
      <c r="M56" s="24">
        <f t="shared" ref="M56:T56" si="5">SUM(M44:M55)</f>
        <v>0</v>
      </c>
      <c r="N56" s="24">
        <f t="shared" si="5"/>
        <v>0</v>
      </c>
      <c r="O56" s="24">
        <f t="shared" si="5"/>
        <v>0</v>
      </c>
      <c r="P56" s="24">
        <f t="shared" si="5"/>
        <v>0</v>
      </c>
      <c r="Q56" s="24">
        <f t="shared" si="5"/>
        <v>0</v>
      </c>
      <c r="R56" s="24">
        <f t="shared" si="5"/>
        <v>0</v>
      </c>
      <c r="S56" s="24">
        <f t="shared" si="5"/>
        <v>0</v>
      </c>
      <c r="T56" s="24">
        <f t="shared" si="5"/>
        <v>0</v>
      </c>
      <c r="U56" s="18"/>
      <c r="V56" s="26"/>
      <c r="W56" s="22"/>
    </row>
    <row r="57" spans="1:23" x14ac:dyDescent="0.15">
      <c r="A57" s="122"/>
      <c r="B57" s="116" t="s">
        <v>273</v>
      </c>
      <c r="C57" s="48" t="s">
        <v>197</v>
      </c>
      <c r="D57" s="81" t="s">
        <v>198</v>
      </c>
      <c r="E57" s="34">
        <v>2</v>
      </c>
      <c r="F57" s="46">
        <v>32</v>
      </c>
      <c r="G57" s="46">
        <v>32</v>
      </c>
      <c r="H57" s="46"/>
      <c r="I57" s="46"/>
      <c r="J57" s="46"/>
      <c r="K57" s="28">
        <v>5</v>
      </c>
      <c r="L57" s="40"/>
      <c r="M57" s="18"/>
      <c r="N57" s="18"/>
      <c r="O57" s="18"/>
      <c r="P57" s="18"/>
      <c r="Q57" s="18"/>
      <c r="R57" s="18"/>
      <c r="S57" s="18"/>
      <c r="T57" s="18"/>
      <c r="U57" s="18"/>
      <c r="V57" s="21"/>
      <c r="W57" s="22"/>
    </row>
    <row r="58" spans="1:23" x14ac:dyDescent="0.15">
      <c r="A58" s="122"/>
      <c r="B58" s="132"/>
      <c r="C58" s="48" t="s">
        <v>199</v>
      </c>
      <c r="D58" s="81" t="s">
        <v>200</v>
      </c>
      <c r="E58" s="60">
        <v>2</v>
      </c>
      <c r="F58" s="77">
        <v>32</v>
      </c>
      <c r="G58" s="46">
        <v>12</v>
      </c>
      <c r="H58" s="46">
        <v>20</v>
      </c>
      <c r="I58" s="46"/>
      <c r="J58" s="46"/>
      <c r="K58" s="28">
        <v>5</v>
      </c>
      <c r="L58" s="40"/>
      <c r="M58" s="43"/>
      <c r="N58" s="43"/>
      <c r="O58" s="43"/>
      <c r="P58" s="43"/>
      <c r="Q58" s="38"/>
      <c r="R58" s="44"/>
      <c r="S58" s="44"/>
      <c r="T58" s="20"/>
      <c r="U58" s="18"/>
      <c r="V58" s="21"/>
      <c r="W58" s="22"/>
    </row>
    <row r="59" spans="1:23" x14ac:dyDescent="0.15">
      <c r="A59" s="122"/>
      <c r="B59" s="132"/>
      <c r="C59" s="48" t="s">
        <v>201</v>
      </c>
      <c r="D59" s="81" t="s">
        <v>202</v>
      </c>
      <c r="E59" s="60">
        <v>2</v>
      </c>
      <c r="F59" s="77">
        <v>32</v>
      </c>
      <c r="G59" s="46">
        <v>32</v>
      </c>
      <c r="H59" s="46"/>
      <c r="I59" s="46"/>
      <c r="J59" s="46"/>
      <c r="K59" s="28">
        <v>5</v>
      </c>
      <c r="L59" s="40"/>
      <c r="M59" s="43"/>
      <c r="N59" s="43"/>
      <c r="O59" s="43"/>
      <c r="P59" s="43"/>
      <c r="Q59" s="38"/>
      <c r="R59" s="44"/>
      <c r="S59" s="44"/>
      <c r="T59" s="20"/>
      <c r="U59" s="18"/>
      <c r="V59" s="21"/>
      <c r="W59" s="22"/>
    </row>
    <row r="60" spans="1:23" x14ac:dyDescent="0.15">
      <c r="A60" s="122"/>
      <c r="B60" s="132"/>
      <c r="C60" s="48" t="s">
        <v>203</v>
      </c>
      <c r="D60" s="45" t="s">
        <v>204</v>
      </c>
      <c r="E60" s="60">
        <v>2</v>
      </c>
      <c r="F60" s="77">
        <v>32</v>
      </c>
      <c r="G60" s="46">
        <v>32</v>
      </c>
      <c r="H60" s="46"/>
      <c r="I60" s="46"/>
      <c r="J60" s="46"/>
      <c r="K60" s="28">
        <v>5</v>
      </c>
      <c r="L60" s="40"/>
      <c r="M60" s="34"/>
      <c r="N60" s="34"/>
      <c r="O60" s="34"/>
      <c r="P60" s="34"/>
      <c r="Q60" s="38"/>
      <c r="R60" s="20"/>
      <c r="S60" s="19"/>
      <c r="T60" s="20"/>
      <c r="U60" s="18"/>
      <c r="V60" s="26"/>
      <c r="W60" s="22"/>
    </row>
    <row r="61" spans="1:23" x14ac:dyDescent="0.15">
      <c r="A61" s="122"/>
      <c r="B61" s="132"/>
      <c r="C61" s="48" t="s">
        <v>205</v>
      </c>
      <c r="D61" s="47" t="s">
        <v>206</v>
      </c>
      <c r="E61" s="60">
        <v>2</v>
      </c>
      <c r="F61" s="77">
        <v>32</v>
      </c>
      <c r="G61" s="46">
        <v>24</v>
      </c>
      <c r="H61" s="46">
        <v>8</v>
      </c>
      <c r="I61" s="46"/>
      <c r="J61" s="46"/>
      <c r="K61" s="28">
        <v>5</v>
      </c>
      <c r="L61" s="40"/>
      <c r="M61" s="34"/>
      <c r="N61" s="34"/>
      <c r="O61" s="34"/>
      <c r="P61" s="34"/>
      <c r="Q61" s="38"/>
      <c r="R61" s="20"/>
      <c r="S61" s="19"/>
      <c r="T61" s="20"/>
      <c r="U61" s="18"/>
      <c r="V61" s="26"/>
      <c r="W61" s="22"/>
    </row>
    <row r="62" spans="1:23" x14ac:dyDescent="0.15">
      <c r="A62" s="122"/>
      <c r="B62" s="132"/>
      <c r="C62" s="48" t="s">
        <v>207</v>
      </c>
      <c r="D62" s="48" t="s">
        <v>208</v>
      </c>
      <c r="E62" s="60">
        <v>2</v>
      </c>
      <c r="F62" s="77">
        <v>32</v>
      </c>
      <c r="G62" s="46">
        <v>32</v>
      </c>
      <c r="H62" s="46"/>
      <c r="I62" s="46"/>
      <c r="J62" s="46"/>
      <c r="K62" s="28">
        <v>5</v>
      </c>
      <c r="L62" s="40"/>
      <c r="M62" s="34"/>
      <c r="N62" s="34"/>
      <c r="O62" s="34"/>
      <c r="P62" s="34"/>
      <c r="Q62" s="38"/>
      <c r="R62" s="20"/>
      <c r="S62" s="19"/>
      <c r="T62" s="20"/>
      <c r="U62" s="18"/>
      <c r="V62" s="26"/>
      <c r="W62" s="22"/>
    </row>
    <row r="63" spans="1:23" x14ac:dyDescent="0.15">
      <c r="A63" s="122"/>
      <c r="B63" s="132"/>
      <c r="C63" s="48" t="s">
        <v>209</v>
      </c>
      <c r="D63" s="48" t="s">
        <v>210</v>
      </c>
      <c r="E63" s="60">
        <v>2</v>
      </c>
      <c r="F63" s="77">
        <v>32</v>
      </c>
      <c r="G63" s="46">
        <v>32</v>
      </c>
      <c r="H63" s="46"/>
      <c r="I63" s="46"/>
      <c r="J63" s="46"/>
      <c r="K63" s="28">
        <v>5</v>
      </c>
      <c r="L63" s="40"/>
      <c r="M63" s="34"/>
      <c r="N63" s="34"/>
      <c r="O63" s="34"/>
      <c r="P63" s="34"/>
      <c r="Q63" s="38"/>
      <c r="R63" s="20"/>
      <c r="S63" s="19"/>
      <c r="T63" s="20"/>
      <c r="U63" s="18"/>
      <c r="V63" s="26"/>
      <c r="W63" s="22"/>
    </row>
    <row r="64" spans="1:23" x14ac:dyDescent="0.15">
      <c r="A64" s="122"/>
      <c r="B64" s="133"/>
      <c r="C64" s="118" t="s">
        <v>91</v>
      </c>
      <c r="D64" s="119"/>
      <c r="E64" s="82">
        <f>SUM(E57:E63)</f>
        <v>14</v>
      </c>
      <c r="F64" s="84">
        <f>E64*16</f>
        <v>224</v>
      </c>
      <c r="G64" s="46">
        <f>SUM(G57:G63)</f>
        <v>196</v>
      </c>
      <c r="H64" s="46">
        <f>SUM(H57:H63)</f>
        <v>28</v>
      </c>
      <c r="I64" s="46">
        <f>SUM(I57:I63)</f>
        <v>0</v>
      </c>
      <c r="J64" s="46">
        <f>SUM(J57:J63)</f>
        <v>0</v>
      </c>
      <c r="K64" s="85"/>
      <c r="L64" s="40"/>
      <c r="M64" s="24">
        <f>SUM(M57:M63)</f>
        <v>0</v>
      </c>
      <c r="N64" s="24">
        <f>SUM(N57:N63)</f>
        <v>0</v>
      </c>
      <c r="O64" s="24">
        <f>SUM(O57:O63)</f>
        <v>0</v>
      </c>
      <c r="P64" s="24">
        <f>SUM(P57:P63)</f>
        <v>0</v>
      </c>
      <c r="Q64" s="49">
        <v>4</v>
      </c>
      <c r="R64" s="24">
        <f>SUM(R57:R63)</f>
        <v>0</v>
      </c>
      <c r="S64" s="24">
        <f>SUM(S57:S63)</f>
        <v>0</v>
      </c>
      <c r="T64" s="24">
        <f>SUM(T57:T63)</f>
        <v>0</v>
      </c>
      <c r="U64" s="18"/>
      <c r="V64" s="26"/>
      <c r="W64" s="22"/>
    </row>
    <row r="65" spans="1:23" x14ac:dyDescent="0.15">
      <c r="A65" s="160"/>
      <c r="B65" s="28"/>
      <c r="C65" s="134" t="s">
        <v>109</v>
      </c>
      <c r="D65" s="119"/>
      <c r="E65" s="34">
        <f>E56+E64</f>
        <v>44</v>
      </c>
      <c r="F65" s="46">
        <f t="shared" ref="F65:J65" si="6">F56+F64</f>
        <v>704</v>
      </c>
      <c r="G65" s="46">
        <f t="shared" si="6"/>
        <v>646</v>
      </c>
      <c r="H65" s="46">
        <f t="shared" si="6"/>
        <v>54</v>
      </c>
      <c r="I65" s="46">
        <f t="shared" si="6"/>
        <v>0</v>
      </c>
      <c r="J65" s="46">
        <f t="shared" si="6"/>
        <v>4</v>
      </c>
      <c r="K65" s="85"/>
      <c r="L65" s="40"/>
      <c r="M65" s="24">
        <f t="shared" ref="M65:T65" si="7">M56+M64</f>
        <v>0</v>
      </c>
      <c r="N65" s="24">
        <f t="shared" si="7"/>
        <v>0</v>
      </c>
      <c r="O65" s="24">
        <f t="shared" si="7"/>
        <v>0</v>
      </c>
      <c r="P65" s="24">
        <f t="shared" si="7"/>
        <v>0</v>
      </c>
      <c r="Q65" s="24">
        <f t="shared" si="7"/>
        <v>4</v>
      </c>
      <c r="R65" s="24">
        <f t="shared" si="7"/>
        <v>0</v>
      </c>
      <c r="S65" s="24">
        <f t="shared" si="7"/>
        <v>0</v>
      </c>
      <c r="T65" s="24">
        <f t="shared" si="7"/>
        <v>0</v>
      </c>
      <c r="U65" s="18"/>
      <c r="V65" s="26"/>
      <c r="W65" s="22"/>
    </row>
    <row r="66" spans="1:23" x14ac:dyDescent="0.15">
      <c r="A66" s="121" t="s">
        <v>5</v>
      </c>
      <c r="B66" s="128" t="s">
        <v>285</v>
      </c>
      <c r="C66" s="40" t="s">
        <v>211</v>
      </c>
      <c r="D66" s="81" t="s">
        <v>212</v>
      </c>
      <c r="E66" s="60">
        <v>2</v>
      </c>
      <c r="F66" s="77">
        <v>32</v>
      </c>
      <c r="G66" s="46">
        <v>32</v>
      </c>
      <c r="H66" s="46"/>
      <c r="I66" s="46"/>
      <c r="J66" s="46"/>
      <c r="K66" s="85">
        <v>5</v>
      </c>
      <c r="L66" s="40"/>
      <c r="M66" s="32"/>
      <c r="N66" s="32"/>
      <c r="O66" s="32"/>
      <c r="P66" s="38"/>
      <c r="Q66" s="38"/>
      <c r="R66" s="38"/>
      <c r="S66" s="38"/>
      <c r="T66" s="20"/>
      <c r="U66" s="50"/>
      <c r="V66" s="21"/>
      <c r="W66" s="22"/>
    </row>
    <row r="67" spans="1:23" x14ac:dyDescent="0.15">
      <c r="A67" s="122"/>
      <c r="B67" s="137"/>
      <c r="C67" s="40" t="s">
        <v>213</v>
      </c>
      <c r="D67" s="81" t="s">
        <v>214</v>
      </c>
      <c r="E67" s="60">
        <v>3</v>
      </c>
      <c r="F67" s="77">
        <v>48</v>
      </c>
      <c r="G67" s="46">
        <v>48</v>
      </c>
      <c r="H67" s="46"/>
      <c r="I67" s="46"/>
      <c r="J67" s="46"/>
      <c r="K67" s="85">
        <v>5</v>
      </c>
      <c r="L67" s="40"/>
      <c r="M67" s="32"/>
      <c r="N67" s="32"/>
      <c r="O67" s="32"/>
      <c r="P67" s="38"/>
      <c r="Q67" s="38"/>
      <c r="R67" s="38"/>
      <c r="S67" s="38"/>
      <c r="T67" s="20"/>
      <c r="U67" s="50"/>
      <c r="V67" s="21"/>
      <c r="W67" s="22"/>
    </row>
    <row r="68" spans="1:23" x14ac:dyDescent="0.15">
      <c r="A68" s="122"/>
      <c r="B68" s="137"/>
      <c r="C68" s="92" t="s">
        <v>295</v>
      </c>
      <c r="D68" s="81" t="s">
        <v>215</v>
      </c>
      <c r="E68" s="60">
        <v>2</v>
      </c>
      <c r="F68" s="81">
        <v>32</v>
      </c>
      <c r="G68" s="46">
        <v>32</v>
      </c>
      <c r="H68" s="46"/>
      <c r="I68" s="46"/>
      <c r="J68" s="46"/>
      <c r="K68" s="85">
        <v>6</v>
      </c>
      <c r="L68" s="40"/>
      <c r="M68" s="32"/>
      <c r="N68" s="32"/>
      <c r="O68" s="32"/>
      <c r="P68" s="38"/>
      <c r="Q68" s="38"/>
      <c r="R68" s="38"/>
      <c r="S68" s="38"/>
      <c r="T68" s="20"/>
      <c r="U68" s="18"/>
      <c r="V68" s="21"/>
      <c r="W68" s="22"/>
    </row>
    <row r="69" spans="1:23" x14ac:dyDescent="0.15">
      <c r="A69" s="122"/>
      <c r="B69" s="137"/>
      <c r="C69" s="59" t="s">
        <v>296</v>
      </c>
      <c r="D69" s="59" t="s">
        <v>289</v>
      </c>
      <c r="E69" s="60">
        <v>2</v>
      </c>
      <c r="F69" s="59">
        <v>32</v>
      </c>
      <c r="G69" s="46">
        <v>32</v>
      </c>
      <c r="H69" s="46"/>
      <c r="I69" s="46"/>
      <c r="J69" s="46"/>
      <c r="K69" s="85">
        <v>6</v>
      </c>
      <c r="L69" s="40"/>
      <c r="M69" s="31"/>
      <c r="N69" s="31"/>
      <c r="O69" s="31"/>
      <c r="P69" s="39"/>
      <c r="Q69" s="39"/>
      <c r="R69" s="39"/>
      <c r="S69" s="39"/>
      <c r="T69" s="20"/>
      <c r="U69" s="18"/>
      <c r="V69" s="21"/>
      <c r="W69" s="22"/>
    </row>
    <row r="70" spans="1:23" x14ac:dyDescent="0.15">
      <c r="A70" s="122"/>
      <c r="B70" s="137"/>
      <c r="C70" s="59" t="s">
        <v>271</v>
      </c>
      <c r="D70" s="59" t="s">
        <v>270</v>
      </c>
      <c r="E70" s="60">
        <v>1</v>
      </c>
      <c r="F70" s="59">
        <v>16</v>
      </c>
      <c r="G70" s="46">
        <v>16</v>
      </c>
      <c r="H70" s="46"/>
      <c r="I70" s="46"/>
      <c r="J70" s="46"/>
      <c r="K70" s="85">
        <v>6</v>
      </c>
      <c r="L70" s="40"/>
      <c r="M70" s="32"/>
      <c r="N70" s="32"/>
      <c r="O70" s="32"/>
      <c r="P70" s="38"/>
      <c r="Q70" s="38"/>
      <c r="R70" s="38"/>
      <c r="S70" s="38"/>
      <c r="T70" s="20"/>
      <c r="U70" s="51"/>
      <c r="V70" s="21"/>
      <c r="W70" s="22"/>
    </row>
    <row r="71" spans="1:23" x14ac:dyDescent="0.15">
      <c r="A71" s="122"/>
      <c r="B71" s="137"/>
      <c r="C71" s="59" t="s">
        <v>290</v>
      </c>
      <c r="D71" s="59" t="s">
        <v>291</v>
      </c>
      <c r="E71" s="60">
        <v>2</v>
      </c>
      <c r="F71" s="59">
        <v>32</v>
      </c>
      <c r="G71" s="46">
        <v>32</v>
      </c>
      <c r="H71" s="46"/>
      <c r="I71" s="46"/>
      <c r="J71" s="46"/>
      <c r="K71" s="85">
        <v>6</v>
      </c>
      <c r="L71" s="40"/>
      <c r="M71" s="32"/>
      <c r="N71" s="32"/>
      <c r="O71" s="32"/>
      <c r="P71" s="38"/>
      <c r="Q71" s="38"/>
      <c r="R71" s="38"/>
      <c r="S71" s="38"/>
      <c r="T71" s="20"/>
      <c r="U71" s="51"/>
      <c r="V71" s="21"/>
      <c r="W71" s="22"/>
    </row>
    <row r="72" spans="1:23" x14ac:dyDescent="0.15">
      <c r="A72" s="122"/>
      <c r="B72" s="137"/>
      <c r="C72" s="59" t="s">
        <v>292</v>
      </c>
      <c r="D72" s="59" t="s">
        <v>293</v>
      </c>
      <c r="E72" s="60">
        <v>2</v>
      </c>
      <c r="F72" s="59">
        <v>32</v>
      </c>
      <c r="G72" s="46">
        <v>32</v>
      </c>
      <c r="H72" s="46"/>
      <c r="I72" s="46"/>
      <c r="J72" s="46"/>
      <c r="K72" s="85">
        <v>7</v>
      </c>
      <c r="L72" s="40"/>
      <c r="M72" s="32"/>
      <c r="N72" s="32"/>
      <c r="O72" s="32"/>
      <c r="P72" s="38"/>
      <c r="Q72" s="38"/>
      <c r="R72" s="38"/>
      <c r="S72" s="38"/>
      <c r="T72" s="20"/>
      <c r="U72" s="51"/>
      <c r="V72" s="21"/>
      <c r="W72" s="22"/>
    </row>
    <row r="73" spans="1:23" x14ac:dyDescent="0.15">
      <c r="A73" s="122"/>
      <c r="B73" s="138"/>
      <c r="C73" s="118" t="s">
        <v>91</v>
      </c>
      <c r="D73" s="119"/>
      <c r="E73" s="34">
        <f>SUM(E66:E72)</f>
        <v>14</v>
      </c>
      <c r="F73" s="34">
        <f>SUM(F66:F72)</f>
        <v>224</v>
      </c>
      <c r="G73" s="46">
        <f t="shared" ref="G73:J73" si="8">SUM(G66:G72)</f>
        <v>224</v>
      </c>
      <c r="H73" s="46">
        <f t="shared" si="8"/>
        <v>0</v>
      </c>
      <c r="I73" s="46">
        <f t="shared" si="8"/>
        <v>0</v>
      </c>
      <c r="J73" s="46">
        <f t="shared" si="8"/>
        <v>0</v>
      </c>
      <c r="K73" s="85"/>
      <c r="L73" s="40"/>
      <c r="M73" s="24">
        <f t="shared" ref="M73:T73" si="9">SUM(M66:M72)</f>
        <v>0</v>
      </c>
      <c r="N73" s="24">
        <f t="shared" si="9"/>
        <v>0</v>
      </c>
      <c r="O73" s="24">
        <f t="shared" si="9"/>
        <v>0</v>
      </c>
      <c r="P73" s="24">
        <f t="shared" si="9"/>
        <v>0</v>
      </c>
      <c r="Q73" s="24">
        <f t="shared" si="9"/>
        <v>0</v>
      </c>
      <c r="R73" s="24">
        <f t="shared" si="9"/>
        <v>0</v>
      </c>
      <c r="S73" s="24">
        <f t="shared" si="9"/>
        <v>0</v>
      </c>
      <c r="T73" s="24">
        <f t="shared" si="9"/>
        <v>0</v>
      </c>
      <c r="U73" s="18"/>
      <c r="V73" s="26"/>
      <c r="W73" s="22"/>
    </row>
    <row r="74" spans="1:23" ht="17.25" customHeight="1" x14ac:dyDescent="0.15">
      <c r="A74" s="123"/>
      <c r="B74" s="121" t="s">
        <v>286</v>
      </c>
      <c r="C74" s="48" t="s">
        <v>216</v>
      </c>
      <c r="D74" s="48" t="s">
        <v>217</v>
      </c>
      <c r="E74" s="17">
        <v>2</v>
      </c>
      <c r="F74" s="14">
        <v>32</v>
      </c>
      <c r="G74" s="14">
        <v>32</v>
      </c>
      <c r="H74" s="14"/>
      <c r="I74" s="14"/>
      <c r="J74" s="14"/>
      <c r="K74" s="28">
        <v>6</v>
      </c>
      <c r="L74" s="40"/>
      <c r="M74" s="20"/>
      <c r="N74" s="20"/>
      <c r="O74" s="20"/>
      <c r="P74" s="20"/>
      <c r="Q74" s="20"/>
      <c r="R74" s="19"/>
      <c r="S74" s="20"/>
      <c r="T74" s="20"/>
      <c r="U74" s="18"/>
      <c r="V74" s="21"/>
      <c r="W74" s="22"/>
    </row>
    <row r="75" spans="1:23" x14ac:dyDescent="0.15">
      <c r="A75" s="123"/>
      <c r="B75" s="122"/>
      <c r="C75" s="48" t="s">
        <v>218</v>
      </c>
      <c r="D75" s="48" t="s">
        <v>219</v>
      </c>
      <c r="E75" s="17">
        <v>2</v>
      </c>
      <c r="F75" s="14">
        <v>32</v>
      </c>
      <c r="G75" s="14">
        <v>32</v>
      </c>
      <c r="H75" s="14"/>
      <c r="I75" s="14"/>
      <c r="J75" s="14"/>
      <c r="K75" s="28">
        <v>6</v>
      </c>
      <c r="L75" s="40"/>
      <c r="M75" s="20"/>
      <c r="N75" s="20"/>
      <c r="O75" s="20"/>
      <c r="P75" s="20"/>
      <c r="Q75" s="20"/>
      <c r="R75" s="20"/>
      <c r="S75" s="20"/>
      <c r="T75" s="20"/>
      <c r="U75" s="18"/>
      <c r="V75" s="26"/>
      <c r="W75" s="22"/>
    </row>
    <row r="76" spans="1:23" x14ac:dyDescent="0.15">
      <c r="A76" s="123"/>
      <c r="B76" s="122"/>
      <c r="C76" s="48" t="s">
        <v>220</v>
      </c>
      <c r="D76" s="48" t="s">
        <v>221</v>
      </c>
      <c r="E76" s="17">
        <v>2</v>
      </c>
      <c r="F76" s="14">
        <v>32</v>
      </c>
      <c r="G76" s="14">
        <v>8</v>
      </c>
      <c r="H76" s="14">
        <v>24</v>
      </c>
      <c r="I76" s="14"/>
      <c r="J76" s="14"/>
      <c r="K76" s="28">
        <v>7</v>
      </c>
      <c r="L76" s="40"/>
      <c r="M76" s="20"/>
      <c r="N76" s="20"/>
      <c r="O76" s="20"/>
      <c r="P76" s="20"/>
      <c r="Q76" s="20"/>
      <c r="R76" s="20"/>
      <c r="S76" s="20"/>
      <c r="T76" s="20"/>
      <c r="U76" s="18"/>
      <c r="V76" s="26"/>
      <c r="W76" s="22"/>
    </row>
    <row r="77" spans="1:23" x14ac:dyDescent="0.15">
      <c r="A77" s="123"/>
      <c r="B77" s="122"/>
      <c r="C77" s="48" t="s">
        <v>222</v>
      </c>
      <c r="D77" s="48" t="s">
        <v>223</v>
      </c>
      <c r="E77" s="17">
        <v>2</v>
      </c>
      <c r="F77" s="14">
        <v>32</v>
      </c>
      <c r="G77" s="14">
        <v>32</v>
      </c>
      <c r="H77" s="14"/>
      <c r="I77" s="14"/>
      <c r="J77" s="14"/>
      <c r="K77" s="28">
        <v>6</v>
      </c>
      <c r="L77" s="40"/>
      <c r="M77" s="20"/>
      <c r="N77" s="20"/>
      <c r="O77" s="20"/>
      <c r="P77" s="20"/>
      <c r="Q77" s="20"/>
      <c r="R77" s="20"/>
      <c r="S77" s="20"/>
      <c r="T77" s="20"/>
      <c r="U77" s="18"/>
      <c r="V77" s="26"/>
      <c r="W77" s="22"/>
    </row>
    <row r="78" spans="1:23" x14ac:dyDescent="0.15">
      <c r="A78" s="123"/>
      <c r="B78" s="122"/>
      <c r="C78" s="40" t="s">
        <v>224</v>
      </c>
      <c r="D78" s="48" t="s">
        <v>225</v>
      </c>
      <c r="E78" s="18">
        <v>2</v>
      </c>
      <c r="F78" s="30">
        <v>32</v>
      </c>
      <c r="G78" s="14">
        <v>32</v>
      </c>
      <c r="H78" s="14"/>
      <c r="I78" s="14"/>
      <c r="J78" s="14"/>
      <c r="K78" s="28">
        <v>7</v>
      </c>
      <c r="L78" s="40"/>
      <c r="M78" s="20"/>
      <c r="N78" s="20"/>
      <c r="O78" s="20"/>
      <c r="P78" s="20"/>
      <c r="Q78" s="20"/>
      <c r="R78" s="20"/>
      <c r="S78" s="20"/>
      <c r="T78" s="20"/>
      <c r="U78" s="18"/>
      <c r="V78" s="26"/>
      <c r="W78" s="22"/>
    </row>
    <row r="79" spans="1:23" x14ac:dyDescent="0.15">
      <c r="A79" s="123"/>
      <c r="B79" s="122"/>
      <c r="C79" s="48" t="s">
        <v>226</v>
      </c>
      <c r="D79" s="48" t="s">
        <v>227</v>
      </c>
      <c r="E79" s="17">
        <v>2</v>
      </c>
      <c r="F79" s="14">
        <v>32</v>
      </c>
      <c r="G79" s="14">
        <v>24</v>
      </c>
      <c r="H79" s="14">
        <v>8</v>
      </c>
      <c r="I79" s="14"/>
      <c r="J79" s="14"/>
      <c r="K79" s="28">
        <v>7</v>
      </c>
      <c r="L79" s="40"/>
      <c r="M79" s="20"/>
      <c r="N79" s="20"/>
      <c r="O79" s="20"/>
      <c r="P79" s="20"/>
      <c r="Q79" s="20"/>
      <c r="R79" s="20"/>
      <c r="S79" s="23"/>
      <c r="T79" s="20"/>
      <c r="U79" s="18"/>
      <c r="V79" s="21"/>
      <c r="W79" s="22"/>
    </row>
    <row r="80" spans="1:23" x14ac:dyDescent="0.15">
      <c r="A80" s="123"/>
      <c r="B80" s="122"/>
      <c r="C80" s="48" t="s">
        <v>228</v>
      </c>
      <c r="D80" s="48" t="s">
        <v>229</v>
      </c>
      <c r="E80" s="17">
        <v>2</v>
      </c>
      <c r="F80" s="14">
        <v>32</v>
      </c>
      <c r="G80" s="14">
        <v>32</v>
      </c>
      <c r="H80" s="14"/>
      <c r="I80" s="14"/>
      <c r="J80" s="14"/>
      <c r="K80" s="28">
        <v>7</v>
      </c>
      <c r="L80" s="40"/>
      <c r="M80" s="20"/>
      <c r="N80" s="20"/>
      <c r="O80" s="20"/>
      <c r="P80" s="20"/>
      <c r="Q80" s="20"/>
      <c r="R80" s="20"/>
      <c r="S80" s="20"/>
      <c r="T80" s="20"/>
      <c r="U80" s="18"/>
      <c r="V80" s="26"/>
      <c r="W80" s="22"/>
    </row>
    <row r="81" spans="1:23" x14ac:dyDescent="0.15">
      <c r="A81" s="123"/>
      <c r="B81" s="122"/>
      <c r="C81" s="48" t="s">
        <v>230</v>
      </c>
      <c r="D81" s="48" t="s">
        <v>231</v>
      </c>
      <c r="E81" s="34">
        <v>2</v>
      </c>
      <c r="F81" s="46">
        <v>32</v>
      </c>
      <c r="G81" s="46">
        <v>32</v>
      </c>
      <c r="H81" s="46"/>
      <c r="I81" s="46"/>
      <c r="J81" s="46"/>
      <c r="K81" s="85">
        <v>7</v>
      </c>
      <c r="L81" s="40"/>
      <c r="M81" s="20"/>
      <c r="N81" s="20"/>
      <c r="O81" s="20"/>
      <c r="P81" s="20"/>
      <c r="Q81" s="20"/>
      <c r="R81" s="20"/>
      <c r="S81" s="20"/>
      <c r="T81" s="20"/>
      <c r="U81" s="18"/>
      <c r="V81" s="26"/>
      <c r="W81" s="22"/>
    </row>
    <row r="82" spans="1:23" x14ac:dyDescent="0.15">
      <c r="A82" s="123"/>
      <c r="B82" s="123"/>
      <c r="C82" s="118" t="s">
        <v>91</v>
      </c>
      <c r="D82" s="119"/>
      <c r="E82" s="82">
        <f>SUM(E74:E81)</f>
        <v>16</v>
      </c>
      <c r="F82" s="84">
        <f>E82*16</f>
        <v>256</v>
      </c>
      <c r="G82" s="88">
        <f>SUM(G74:G81)</f>
        <v>224</v>
      </c>
      <c r="H82" s="88">
        <f>SUM(H74:H81)</f>
        <v>32</v>
      </c>
      <c r="I82" s="88">
        <f>SUM(I74:I81)</f>
        <v>0</v>
      </c>
      <c r="J82" s="88">
        <f>SUM(J74:J81)</f>
        <v>0</v>
      </c>
      <c r="K82" s="89"/>
      <c r="L82" s="75"/>
      <c r="M82" s="52" t="e">
        <f>SUM(#REF!)</f>
        <v>#REF!</v>
      </c>
      <c r="N82" s="52" t="e">
        <f>SUM(#REF!)</f>
        <v>#REF!</v>
      </c>
      <c r="O82" s="52" t="e">
        <f>SUM(#REF!)</f>
        <v>#REF!</v>
      </c>
      <c r="P82" s="52" t="e">
        <f>SUM(#REF!)</f>
        <v>#REF!</v>
      </c>
      <c r="Q82" s="52" t="e">
        <f>SUM(#REF!)</f>
        <v>#REF!</v>
      </c>
      <c r="R82" s="52" t="e">
        <f>SUM(#REF!)</f>
        <v>#REF!</v>
      </c>
      <c r="S82" s="52" t="e">
        <f>SUM(#REF!)</f>
        <v>#REF!</v>
      </c>
      <c r="T82" s="52" t="e">
        <f>SUM(#REF!)</f>
        <v>#REF!</v>
      </c>
      <c r="U82" s="41"/>
      <c r="V82" s="53"/>
      <c r="W82" s="22"/>
    </row>
    <row r="83" spans="1:23" x14ac:dyDescent="0.15">
      <c r="A83" s="124"/>
      <c r="B83" s="28"/>
      <c r="C83" s="134" t="s">
        <v>109</v>
      </c>
      <c r="D83" s="119"/>
      <c r="E83" s="34">
        <f t="shared" ref="E83:J83" si="10">E73+E82</f>
        <v>30</v>
      </c>
      <c r="F83" s="46">
        <f t="shared" si="10"/>
        <v>480</v>
      </c>
      <c r="G83" s="46">
        <f t="shared" si="10"/>
        <v>448</v>
      </c>
      <c r="H83" s="46">
        <f t="shared" si="10"/>
        <v>32</v>
      </c>
      <c r="I83" s="46">
        <f t="shared" si="10"/>
        <v>0</v>
      </c>
      <c r="J83" s="46">
        <f t="shared" si="10"/>
        <v>0</v>
      </c>
      <c r="K83" s="85"/>
      <c r="L83" s="40"/>
      <c r="M83" s="24" t="e">
        <f>M73+#REF!</f>
        <v>#REF!</v>
      </c>
      <c r="N83" s="24" t="e">
        <f>N73+#REF!</f>
        <v>#REF!</v>
      </c>
      <c r="O83" s="24" t="e">
        <f>O73+#REF!</f>
        <v>#REF!</v>
      </c>
      <c r="P83" s="24" t="e">
        <f>P73+#REF!</f>
        <v>#REF!</v>
      </c>
      <c r="Q83" s="24" t="e">
        <f>Q73+#REF!</f>
        <v>#REF!</v>
      </c>
      <c r="R83" s="24" t="e">
        <f>R73+#REF!</f>
        <v>#REF!</v>
      </c>
      <c r="S83" s="24" t="e">
        <f>S73+#REF!</f>
        <v>#REF!</v>
      </c>
      <c r="T83" s="24" t="e">
        <f>T73+#REF!</f>
        <v>#REF!</v>
      </c>
      <c r="U83" s="18"/>
      <c r="V83" s="26"/>
      <c r="W83" s="22"/>
    </row>
    <row r="84" spans="1:23" ht="17.25" customHeight="1" x14ac:dyDescent="0.15">
      <c r="A84" s="120" t="s">
        <v>98</v>
      </c>
      <c r="B84" s="121" t="s">
        <v>248</v>
      </c>
      <c r="C84" s="40" t="s">
        <v>232</v>
      </c>
      <c r="D84" s="40" t="s">
        <v>233</v>
      </c>
      <c r="E84" s="34">
        <v>2</v>
      </c>
      <c r="F84" s="46" t="s">
        <v>234</v>
      </c>
      <c r="G84" s="87"/>
      <c r="H84" s="46"/>
      <c r="I84" s="87"/>
      <c r="J84" s="87" t="s">
        <v>302</v>
      </c>
      <c r="K84" s="85">
        <v>1</v>
      </c>
      <c r="L84" s="80"/>
      <c r="M84" s="17"/>
      <c r="N84" s="18"/>
      <c r="O84" s="17"/>
      <c r="P84" s="17"/>
      <c r="Q84" s="17"/>
      <c r="R84" s="17"/>
      <c r="S84" s="17"/>
      <c r="T84" s="20"/>
      <c r="U84" s="18"/>
      <c r="V84" s="21"/>
      <c r="W84" s="22"/>
    </row>
    <row r="85" spans="1:23" ht="17.25" customHeight="1" x14ac:dyDescent="0.15">
      <c r="A85" s="120"/>
      <c r="B85" s="122"/>
      <c r="C85" s="40" t="s">
        <v>235</v>
      </c>
      <c r="D85" s="40" t="s">
        <v>236</v>
      </c>
      <c r="E85" s="34">
        <v>1</v>
      </c>
      <c r="F85" s="46">
        <v>32</v>
      </c>
      <c r="G85" s="87"/>
      <c r="H85" s="46">
        <v>32</v>
      </c>
      <c r="I85" s="87"/>
      <c r="J85" s="87"/>
      <c r="K85" s="85">
        <v>2</v>
      </c>
      <c r="L85" s="80"/>
      <c r="M85" s="17"/>
      <c r="N85" s="18"/>
      <c r="O85" s="17"/>
      <c r="P85" s="17"/>
      <c r="Q85" s="17"/>
      <c r="R85" s="17"/>
      <c r="S85" s="17"/>
      <c r="T85" s="20"/>
      <c r="U85" s="18"/>
      <c r="V85" s="21"/>
      <c r="W85" s="22"/>
    </row>
    <row r="86" spans="1:23" ht="17.25" customHeight="1" x14ac:dyDescent="0.15">
      <c r="A86" s="120"/>
      <c r="B86" s="122"/>
      <c r="C86" s="40" t="s">
        <v>237</v>
      </c>
      <c r="D86" s="40" t="s">
        <v>238</v>
      </c>
      <c r="E86" s="17">
        <v>0.5</v>
      </c>
      <c r="F86" s="14">
        <v>16</v>
      </c>
      <c r="G86" s="30"/>
      <c r="H86" s="14">
        <v>16</v>
      </c>
      <c r="I86" s="30"/>
      <c r="J86" s="30"/>
      <c r="K86" s="28">
        <v>3</v>
      </c>
      <c r="L86" s="80"/>
      <c r="M86" s="17"/>
      <c r="N86" s="18"/>
      <c r="O86" s="17"/>
      <c r="P86" s="17"/>
      <c r="Q86" s="17"/>
      <c r="R86" s="17"/>
      <c r="S86" s="17"/>
      <c r="T86" s="20"/>
      <c r="U86" s="18"/>
      <c r="V86" s="21"/>
      <c r="W86" s="22"/>
    </row>
    <row r="87" spans="1:23" x14ac:dyDescent="0.15">
      <c r="A87" s="120"/>
      <c r="B87" s="123"/>
      <c r="C87" s="40" t="s">
        <v>239</v>
      </c>
      <c r="D87" s="59" t="s">
        <v>240</v>
      </c>
      <c r="E87" s="59">
        <v>0.25</v>
      </c>
      <c r="F87" s="77">
        <v>8</v>
      </c>
      <c r="G87" s="46"/>
      <c r="H87" s="46" t="s">
        <v>241</v>
      </c>
      <c r="I87" s="46"/>
      <c r="J87" s="30">
        <v>8</v>
      </c>
      <c r="K87" s="28">
        <v>1</v>
      </c>
      <c r="L87" s="40"/>
      <c r="M87" s="43"/>
      <c r="N87" s="43"/>
      <c r="O87" s="43"/>
      <c r="P87" s="43"/>
      <c r="Q87" s="42"/>
      <c r="R87" s="42"/>
      <c r="S87" s="42"/>
      <c r="T87" s="54"/>
      <c r="U87" s="18"/>
      <c r="V87" s="21"/>
      <c r="W87" s="22"/>
    </row>
    <row r="88" spans="1:23" x14ac:dyDescent="0.15">
      <c r="A88" s="120"/>
      <c r="B88" s="123"/>
      <c r="C88" s="40" t="s">
        <v>242</v>
      </c>
      <c r="D88" s="40" t="s">
        <v>243</v>
      </c>
      <c r="E88" s="48">
        <v>0.25</v>
      </c>
      <c r="F88" s="14">
        <v>8</v>
      </c>
      <c r="G88" s="30"/>
      <c r="H88" s="14" t="s">
        <v>241</v>
      </c>
      <c r="I88" s="30"/>
      <c r="J88" s="30">
        <v>8</v>
      </c>
      <c r="K88" s="28">
        <v>3</v>
      </c>
      <c r="L88" s="40"/>
      <c r="M88" s="18"/>
      <c r="N88" s="18"/>
      <c r="O88" s="18"/>
      <c r="P88" s="55"/>
      <c r="Q88" s="55"/>
      <c r="R88" s="18"/>
      <c r="S88" s="17"/>
      <c r="T88" s="19"/>
      <c r="U88" s="18"/>
      <c r="V88" s="21"/>
      <c r="W88" s="22"/>
    </row>
    <row r="89" spans="1:23" x14ac:dyDescent="0.15">
      <c r="A89" s="120"/>
      <c r="B89" s="123"/>
      <c r="C89" s="40" t="s">
        <v>244</v>
      </c>
      <c r="D89" s="104" t="s">
        <v>245</v>
      </c>
      <c r="E89" s="56">
        <v>0.25</v>
      </c>
      <c r="F89" s="46">
        <v>8</v>
      </c>
      <c r="G89" s="87"/>
      <c r="H89" s="46" t="s">
        <v>241</v>
      </c>
      <c r="I89" s="46"/>
      <c r="J89" s="30">
        <v>8</v>
      </c>
      <c r="K89" s="85">
        <v>5</v>
      </c>
      <c r="L89" s="40"/>
      <c r="M89" s="17"/>
      <c r="N89" s="17"/>
      <c r="O89" s="55"/>
      <c r="P89" s="18"/>
      <c r="Q89" s="55"/>
      <c r="R89" s="18"/>
      <c r="S89" s="17"/>
      <c r="T89" s="19"/>
      <c r="U89" s="18"/>
      <c r="V89" s="21"/>
      <c r="W89" s="22"/>
    </row>
    <row r="90" spans="1:23" x14ac:dyDescent="0.15">
      <c r="A90" s="120"/>
      <c r="B90" s="123"/>
      <c r="C90" s="40" t="s">
        <v>246</v>
      </c>
      <c r="D90" s="56" t="s">
        <v>247</v>
      </c>
      <c r="E90" s="56">
        <v>0.25</v>
      </c>
      <c r="F90" s="46">
        <v>8</v>
      </c>
      <c r="G90" s="46"/>
      <c r="H90" s="46" t="s">
        <v>241</v>
      </c>
      <c r="I90" s="46"/>
      <c r="J90" s="30">
        <v>8</v>
      </c>
      <c r="K90" s="85">
        <v>7</v>
      </c>
      <c r="L90" s="40"/>
      <c r="M90" s="34"/>
      <c r="N90" s="34"/>
      <c r="O90" s="34"/>
      <c r="P90" s="34"/>
      <c r="Q90" s="34"/>
      <c r="R90" s="33"/>
      <c r="S90" s="34"/>
      <c r="T90" s="34"/>
      <c r="U90" s="18"/>
      <c r="V90" s="21"/>
      <c r="W90" s="22"/>
    </row>
    <row r="91" spans="1:23" x14ac:dyDescent="0.15">
      <c r="A91" s="120"/>
      <c r="B91" s="124"/>
      <c r="C91" s="118" t="s">
        <v>91</v>
      </c>
      <c r="D91" s="119"/>
      <c r="E91" s="34">
        <f>SUM(E84:E90)</f>
        <v>4.5</v>
      </c>
      <c r="F91" s="46" t="s">
        <v>305</v>
      </c>
      <c r="G91" s="46">
        <f t="shared" ref="G91:I91" si="11">SUM(G84:G90)</f>
        <v>0</v>
      </c>
      <c r="H91" s="46">
        <f t="shared" si="11"/>
        <v>48</v>
      </c>
      <c r="I91" s="46">
        <f t="shared" si="11"/>
        <v>0</v>
      </c>
      <c r="J91" s="46" t="s">
        <v>303</v>
      </c>
      <c r="K91" s="85"/>
      <c r="L91" s="76"/>
      <c r="M91" s="24"/>
      <c r="N91" s="24"/>
      <c r="O91" s="24"/>
      <c r="P91" s="24"/>
      <c r="Q91" s="24"/>
      <c r="R91" s="24"/>
      <c r="S91" s="24"/>
      <c r="T91" s="24"/>
      <c r="U91" s="18"/>
      <c r="V91" s="21" t="str">
        <f>LEFT(C91,2)</f>
        <v xml:space="preserve">小 </v>
      </c>
      <c r="W91" s="57"/>
    </row>
    <row r="92" spans="1:23" ht="17.25" customHeight="1" x14ac:dyDescent="0.15">
      <c r="A92" s="120"/>
      <c r="B92" s="121" t="s">
        <v>284</v>
      </c>
      <c r="C92" s="40" t="s">
        <v>249</v>
      </c>
      <c r="D92" s="48" t="s">
        <v>250</v>
      </c>
      <c r="E92" s="90">
        <v>0.5</v>
      </c>
      <c r="F92" s="91">
        <v>16</v>
      </c>
      <c r="G92" s="46"/>
      <c r="H92" s="46">
        <v>16</v>
      </c>
      <c r="I92" s="46"/>
      <c r="J92" s="87"/>
      <c r="K92" s="85">
        <v>1</v>
      </c>
      <c r="L92" s="80"/>
      <c r="M92" s="20"/>
      <c r="N92" s="20"/>
      <c r="O92" s="20"/>
      <c r="P92" s="20"/>
      <c r="Q92" s="19"/>
      <c r="R92" s="19"/>
      <c r="S92" s="20"/>
      <c r="T92" s="19"/>
      <c r="U92" s="18"/>
      <c r="V92" s="21"/>
      <c r="W92" s="57"/>
    </row>
    <row r="93" spans="1:23" x14ac:dyDescent="0.15">
      <c r="A93" s="120"/>
      <c r="B93" s="123"/>
      <c r="C93" s="40" t="s">
        <v>251</v>
      </c>
      <c r="D93" s="48" t="s">
        <v>252</v>
      </c>
      <c r="E93" s="34">
        <v>0.5</v>
      </c>
      <c r="F93" s="46">
        <v>16</v>
      </c>
      <c r="G93" s="46"/>
      <c r="H93" s="46">
        <v>16</v>
      </c>
      <c r="I93" s="46"/>
      <c r="J93" s="46"/>
      <c r="K93" s="85">
        <v>3</v>
      </c>
      <c r="L93" s="40"/>
      <c r="M93" s="20"/>
      <c r="N93" s="20"/>
      <c r="O93" s="20"/>
      <c r="P93" s="19"/>
      <c r="Q93" s="18"/>
      <c r="R93" s="18"/>
      <c r="S93" s="18"/>
      <c r="T93" s="19"/>
      <c r="U93" s="18"/>
      <c r="V93" s="21"/>
      <c r="W93" s="57"/>
    </row>
    <row r="94" spans="1:23" x14ac:dyDescent="0.15">
      <c r="A94" s="120"/>
      <c r="B94" s="123"/>
      <c r="C94" s="40" t="s">
        <v>253</v>
      </c>
      <c r="D94" s="56" t="s">
        <v>254</v>
      </c>
      <c r="E94" s="34">
        <v>1</v>
      </c>
      <c r="F94" s="46" t="s">
        <v>255</v>
      </c>
      <c r="G94" s="46"/>
      <c r="H94" s="46"/>
      <c r="I94" s="46"/>
      <c r="J94" s="46" t="s">
        <v>255</v>
      </c>
      <c r="K94" s="85">
        <v>4</v>
      </c>
      <c r="L94" s="40"/>
      <c r="M94" s="34"/>
      <c r="N94" s="34"/>
      <c r="O94" s="34"/>
      <c r="P94" s="34"/>
      <c r="Q94" s="34"/>
      <c r="R94" s="34"/>
      <c r="S94" s="34"/>
      <c r="T94" s="56"/>
      <c r="U94" s="18"/>
      <c r="V94" s="21"/>
      <c r="W94" s="57"/>
    </row>
    <row r="95" spans="1:23" x14ac:dyDescent="0.15">
      <c r="A95" s="120"/>
      <c r="B95" s="123"/>
      <c r="C95" s="40" t="s">
        <v>256</v>
      </c>
      <c r="D95" s="56" t="s">
        <v>257</v>
      </c>
      <c r="E95" s="34">
        <v>0.5</v>
      </c>
      <c r="F95" s="46">
        <v>16</v>
      </c>
      <c r="G95" s="46"/>
      <c r="H95" s="46">
        <v>16</v>
      </c>
      <c r="I95" s="46"/>
      <c r="J95" s="46"/>
      <c r="K95" s="85">
        <v>5</v>
      </c>
      <c r="L95" s="40"/>
      <c r="M95" s="34"/>
      <c r="N95" s="34"/>
      <c r="O95" s="58"/>
      <c r="P95" s="31"/>
      <c r="Q95" s="34"/>
      <c r="R95" s="34"/>
      <c r="S95" s="34"/>
      <c r="T95" s="34"/>
      <c r="U95" s="18"/>
      <c r="V95" s="21"/>
      <c r="W95" s="57"/>
    </row>
    <row r="96" spans="1:23" x14ac:dyDescent="0.15">
      <c r="A96" s="120"/>
      <c r="B96" s="123"/>
      <c r="C96" s="59" t="s">
        <v>281</v>
      </c>
      <c r="D96" s="59" t="s">
        <v>315</v>
      </c>
      <c r="E96" s="59">
        <v>1.5</v>
      </c>
      <c r="F96" s="59">
        <v>48</v>
      </c>
      <c r="G96" s="46"/>
      <c r="H96" s="46">
        <v>48</v>
      </c>
      <c r="I96" s="46"/>
      <c r="J96" s="46"/>
      <c r="K96" s="85">
        <v>3</v>
      </c>
      <c r="L96" s="40"/>
      <c r="M96" s="34"/>
      <c r="N96" s="34"/>
      <c r="O96" s="58"/>
      <c r="P96" s="31"/>
      <c r="Q96" s="34"/>
      <c r="R96" s="34"/>
      <c r="S96" s="34"/>
      <c r="T96" s="34"/>
      <c r="U96" s="18"/>
      <c r="V96" s="21"/>
      <c r="W96" s="57"/>
    </row>
    <row r="97" spans="1:25" x14ac:dyDescent="0.15">
      <c r="A97" s="120"/>
      <c r="B97" s="123"/>
      <c r="C97" s="59" t="s">
        <v>282</v>
      </c>
      <c r="D97" s="59" t="s">
        <v>274</v>
      </c>
      <c r="E97" s="59">
        <v>1.5</v>
      </c>
      <c r="F97" s="59">
        <v>48</v>
      </c>
      <c r="G97" s="46"/>
      <c r="H97" s="46">
        <v>48</v>
      </c>
      <c r="I97" s="46"/>
      <c r="J97" s="46"/>
      <c r="K97" s="85" t="s">
        <v>276</v>
      </c>
      <c r="L97" s="40"/>
      <c r="M97" s="34"/>
      <c r="N97" s="34"/>
      <c r="O97" s="58"/>
      <c r="P97" s="31"/>
      <c r="Q97" s="34"/>
      <c r="R97" s="34"/>
      <c r="S97" s="34"/>
      <c r="T97" s="34"/>
      <c r="U97" s="18"/>
      <c r="V97" s="21"/>
      <c r="W97" s="57"/>
    </row>
    <row r="98" spans="1:25" x14ac:dyDescent="0.15">
      <c r="A98" s="120"/>
      <c r="B98" s="123"/>
      <c r="C98" s="59" t="s">
        <v>297</v>
      </c>
      <c r="D98" s="59" t="s">
        <v>275</v>
      </c>
      <c r="E98" s="115">
        <v>1</v>
      </c>
      <c r="F98" s="59">
        <v>32</v>
      </c>
      <c r="G98" s="46"/>
      <c r="H98" s="46">
        <v>32</v>
      </c>
      <c r="I98" s="46"/>
      <c r="J98" s="46"/>
      <c r="K98" s="85" t="s">
        <v>276</v>
      </c>
      <c r="L98" s="40"/>
      <c r="M98" s="34"/>
      <c r="N98" s="34"/>
      <c r="O98" s="34"/>
      <c r="P98" s="34"/>
      <c r="Q98" s="60"/>
      <c r="R98" s="61"/>
      <c r="S98" s="60"/>
      <c r="T98" s="60"/>
      <c r="U98" s="18"/>
      <c r="V98" s="21"/>
      <c r="W98" s="57"/>
    </row>
    <row r="99" spans="1:25" x14ac:dyDescent="0.15">
      <c r="A99" s="120"/>
      <c r="B99" s="124"/>
      <c r="C99" s="118" t="s">
        <v>91</v>
      </c>
      <c r="D99" s="119"/>
      <c r="E99" s="60">
        <f t="shared" ref="E99:I99" si="12">SUM(E92:E98)</f>
        <v>6.5</v>
      </c>
      <c r="F99" s="77" t="s">
        <v>304</v>
      </c>
      <c r="G99" s="77">
        <f t="shared" si="12"/>
        <v>0</v>
      </c>
      <c r="H99" s="77">
        <f t="shared" si="12"/>
        <v>176</v>
      </c>
      <c r="I99" s="77">
        <f t="shared" si="12"/>
        <v>0</v>
      </c>
      <c r="J99" s="46" t="s">
        <v>255</v>
      </c>
      <c r="K99" s="85"/>
      <c r="L99" s="76"/>
      <c r="M99" s="34"/>
      <c r="N99" s="34"/>
      <c r="O99" s="34"/>
      <c r="P99" s="34"/>
      <c r="Q99" s="60"/>
      <c r="R99" s="60"/>
      <c r="S99" s="61"/>
      <c r="T99" s="60"/>
      <c r="U99" s="18"/>
      <c r="V99" s="26"/>
      <c r="W99" s="57"/>
    </row>
    <row r="100" spans="1:25" x14ac:dyDescent="0.15">
      <c r="A100" s="120"/>
      <c r="B100" s="125" t="s">
        <v>283</v>
      </c>
      <c r="C100" s="92" t="s">
        <v>258</v>
      </c>
      <c r="D100" s="47" t="s">
        <v>259</v>
      </c>
      <c r="E100" s="34">
        <v>1</v>
      </c>
      <c r="F100" s="46">
        <v>32</v>
      </c>
      <c r="G100" s="87"/>
      <c r="H100" s="46">
        <v>32</v>
      </c>
      <c r="I100" s="46"/>
      <c r="J100" s="87"/>
      <c r="K100" s="85">
        <v>5</v>
      </c>
      <c r="L100" s="92"/>
      <c r="M100" s="34"/>
      <c r="N100" s="34"/>
      <c r="O100" s="93"/>
      <c r="P100" s="86"/>
      <c r="Q100" s="93"/>
      <c r="R100" s="60"/>
      <c r="S100" s="61"/>
      <c r="T100" s="60"/>
      <c r="U100" s="86"/>
      <c r="V100" s="26"/>
      <c r="W100" s="57"/>
    </row>
    <row r="101" spans="1:25" x14ac:dyDescent="0.15">
      <c r="A101" s="120"/>
      <c r="B101" s="123"/>
      <c r="C101" s="92" t="s">
        <v>260</v>
      </c>
      <c r="D101" s="60" t="s">
        <v>314</v>
      </c>
      <c r="E101" s="60">
        <v>3</v>
      </c>
      <c r="F101" s="77" t="s">
        <v>302</v>
      </c>
      <c r="G101" s="46"/>
      <c r="H101" s="46"/>
      <c r="I101" s="46"/>
      <c r="J101" s="46" t="s">
        <v>234</v>
      </c>
      <c r="K101" s="85">
        <v>6</v>
      </c>
      <c r="L101" s="92"/>
      <c r="M101" s="34"/>
      <c r="N101" s="34"/>
      <c r="O101" s="34"/>
      <c r="P101" s="34"/>
      <c r="Q101" s="60"/>
      <c r="R101" s="60"/>
      <c r="S101" s="42"/>
      <c r="T101" s="60"/>
      <c r="U101" s="86"/>
      <c r="V101" s="26"/>
      <c r="W101" s="57"/>
    </row>
    <row r="102" spans="1:25" x14ac:dyDescent="0.15">
      <c r="A102" s="120"/>
      <c r="B102" s="123"/>
      <c r="C102" s="59" t="s">
        <v>298</v>
      </c>
      <c r="D102" s="59" t="s">
        <v>277</v>
      </c>
      <c r="E102" s="59">
        <v>1.5</v>
      </c>
      <c r="F102" s="59">
        <v>48</v>
      </c>
      <c r="G102" s="46"/>
      <c r="H102" s="46">
        <v>48</v>
      </c>
      <c r="I102" s="46"/>
      <c r="J102" s="46"/>
      <c r="K102" s="85" t="s">
        <v>278</v>
      </c>
      <c r="L102" s="92"/>
      <c r="M102" s="34"/>
      <c r="N102" s="34"/>
      <c r="O102" s="34"/>
      <c r="P102" s="34"/>
      <c r="Q102" s="60"/>
      <c r="R102" s="60"/>
      <c r="S102" s="42"/>
      <c r="T102" s="60"/>
      <c r="U102" s="86"/>
      <c r="V102" s="26"/>
      <c r="W102" s="57"/>
    </row>
    <row r="103" spans="1:25" x14ac:dyDescent="0.15">
      <c r="A103" s="120"/>
      <c r="B103" s="123"/>
      <c r="C103" s="59" t="s">
        <v>299</v>
      </c>
      <c r="D103" s="59" t="s">
        <v>279</v>
      </c>
      <c r="E103" s="59">
        <v>1.5</v>
      </c>
      <c r="F103" s="59">
        <v>48</v>
      </c>
      <c r="G103" s="46"/>
      <c r="H103" s="46">
        <v>48</v>
      </c>
      <c r="I103" s="46"/>
      <c r="J103" s="46"/>
      <c r="K103" s="85" t="s">
        <v>278</v>
      </c>
      <c r="L103" s="92"/>
      <c r="M103" s="34"/>
      <c r="N103" s="34"/>
      <c r="O103" s="34"/>
      <c r="P103" s="34"/>
      <c r="Q103" s="60"/>
      <c r="R103" s="60"/>
      <c r="S103" s="42"/>
      <c r="T103" s="60"/>
      <c r="U103" s="86"/>
      <c r="V103" s="26"/>
      <c r="W103" s="57"/>
    </row>
    <row r="104" spans="1:25" s="113" customFormat="1" x14ac:dyDescent="0.15">
      <c r="A104" s="120"/>
      <c r="B104" s="123"/>
      <c r="C104" s="105" t="s">
        <v>300</v>
      </c>
      <c r="D104" s="105" t="s">
        <v>313</v>
      </c>
      <c r="E104" s="115">
        <v>4</v>
      </c>
      <c r="F104" s="106" t="s">
        <v>312</v>
      </c>
      <c r="G104" s="91"/>
      <c r="H104" s="91"/>
      <c r="I104" s="91"/>
      <c r="J104" s="106" t="s">
        <v>312</v>
      </c>
      <c r="K104" s="107" t="s">
        <v>280</v>
      </c>
      <c r="L104" s="108"/>
      <c r="M104" s="90"/>
      <c r="N104" s="90"/>
      <c r="O104" s="90"/>
      <c r="P104" s="90"/>
      <c r="Q104" s="109"/>
      <c r="R104" s="109"/>
      <c r="S104" s="109"/>
      <c r="T104" s="109"/>
      <c r="U104" s="110"/>
      <c r="V104" s="111"/>
      <c r="W104" s="112"/>
      <c r="Y104" s="114"/>
    </row>
    <row r="105" spans="1:25" x14ac:dyDescent="0.15">
      <c r="A105" s="120"/>
      <c r="B105" s="123"/>
      <c r="C105" s="92" t="s">
        <v>261</v>
      </c>
      <c r="D105" s="94" t="s">
        <v>262</v>
      </c>
      <c r="E105" s="42">
        <v>1</v>
      </c>
      <c r="F105" s="95" t="s">
        <v>255</v>
      </c>
      <c r="G105" s="96"/>
      <c r="H105" s="96"/>
      <c r="I105" s="96"/>
      <c r="J105" s="96" t="s">
        <v>255</v>
      </c>
      <c r="K105" s="85">
        <v>4</v>
      </c>
      <c r="L105" s="92"/>
      <c r="M105" s="43"/>
      <c r="N105" s="43"/>
      <c r="O105" s="43"/>
      <c r="P105" s="43"/>
      <c r="Q105" s="42"/>
      <c r="R105" s="42"/>
      <c r="S105" s="42"/>
      <c r="T105" s="60"/>
      <c r="U105" s="86"/>
      <c r="V105" s="26"/>
      <c r="W105" s="57"/>
    </row>
    <row r="106" spans="1:25" x14ac:dyDescent="0.15">
      <c r="A106" s="120"/>
      <c r="B106" s="123"/>
      <c r="C106" s="92" t="s">
        <v>263</v>
      </c>
      <c r="D106" s="92" t="s">
        <v>264</v>
      </c>
      <c r="E106" s="34">
        <v>3</v>
      </c>
      <c r="F106" s="46" t="s">
        <v>234</v>
      </c>
      <c r="G106" s="87"/>
      <c r="H106" s="46"/>
      <c r="I106" s="87"/>
      <c r="J106" s="87" t="s">
        <v>234</v>
      </c>
      <c r="K106" s="85" t="s">
        <v>311</v>
      </c>
      <c r="L106" s="92"/>
      <c r="M106" s="86"/>
      <c r="N106" s="86"/>
      <c r="O106" s="86"/>
      <c r="P106" s="93"/>
      <c r="Q106" s="93"/>
      <c r="R106" s="86"/>
      <c r="S106" s="42"/>
      <c r="T106" s="60"/>
      <c r="U106" s="86"/>
      <c r="V106" s="26"/>
      <c r="W106" s="57"/>
    </row>
    <row r="107" spans="1:25" x14ac:dyDescent="0.15">
      <c r="A107" s="120"/>
      <c r="B107" s="123"/>
      <c r="C107" s="92" t="s">
        <v>287</v>
      </c>
      <c r="D107" s="59" t="s">
        <v>265</v>
      </c>
      <c r="E107" s="60">
        <v>14</v>
      </c>
      <c r="F107" s="77" t="s">
        <v>266</v>
      </c>
      <c r="G107" s="46"/>
      <c r="H107" s="46"/>
      <c r="I107" s="46"/>
      <c r="J107" s="46" t="s">
        <v>266</v>
      </c>
      <c r="K107" s="85">
        <v>8</v>
      </c>
      <c r="L107" s="92"/>
      <c r="M107" s="34"/>
      <c r="N107" s="34"/>
      <c r="O107" s="34"/>
      <c r="P107" s="34"/>
      <c r="Q107" s="60"/>
      <c r="R107" s="60"/>
      <c r="S107" s="60"/>
      <c r="T107" s="60"/>
      <c r="U107" s="86"/>
      <c r="V107" s="26"/>
      <c r="W107" s="57"/>
    </row>
    <row r="108" spans="1:25" x14ac:dyDescent="0.2">
      <c r="A108" s="120"/>
      <c r="B108" s="124"/>
      <c r="C108" s="131" t="s">
        <v>91</v>
      </c>
      <c r="D108" s="127"/>
      <c r="E108" s="97">
        <f>SUM(E100:E107)</f>
        <v>29</v>
      </c>
      <c r="F108" s="98" t="s">
        <v>306</v>
      </c>
      <c r="G108" s="98">
        <f>SUM(G100:G107)</f>
        <v>0</v>
      </c>
      <c r="H108" s="98">
        <f>SUM(H100:H107)</f>
        <v>128</v>
      </c>
      <c r="I108" s="98">
        <f>SUM(I100:I107)</f>
        <v>0</v>
      </c>
      <c r="J108" s="46" t="s">
        <v>301</v>
      </c>
      <c r="K108" s="85"/>
      <c r="L108" s="99"/>
      <c r="M108" s="100">
        <f t="shared" ref="M108:T108" si="13">SUM(M92:M107)</f>
        <v>0</v>
      </c>
      <c r="N108" s="100">
        <f t="shared" si="13"/>
        <v>0</v>
      </c>
      <c r="O108" s="100">
        <f t="shared" si="13"/>
        <v>0</v>
      </c>
      <c r="P108" s="100">
        <f t="shared" si="13"/>
        <v>0</v>
      </c>
      <c r="Q108" s="100">
        <f t="shared" si="13"/>
        <v>0</v>
      </c>
      <c r="R108" s="100">
        <f t="shared" si="13"/>
        <v>0</v>
      </c>
      <c r="S108" s="100">
        <f t="shared" si="13"/>
        <v>0</v>
      </c>
      <c r="T108" s="100">
        <f t="shared" si="13"/>
        <v>0</v>
      </c>
      <c r="U108" s="86"/>
      <c r="V108" s="26"/>
      <c r="W108" s="57"/>
    </row>
    <row r="109" spans="1:25" ht="19.5" customHeight="1" x14ac:dyDescent="0.15">
      <c r="A109" s="120"/>
      <c r="B109" s="85"/>
      <c r="C109" s="126" t="s">
        <v>109</v>
      </c>
      <c r="D109" s="127"/>
      <c r="E109" s="34">
        <f>E91+E99+E108</f>
        <v>40</v>
      </c>
      <c r="F109" s="46" t="s">
        <v>307</v>
      </c>
      <c r="G109" s="46">
        <f>G91+G99+G108</f>
        <v>0</v>
      </c>
      <c r="H109" s="46">
        <f>H91+H99+H108</f>
        <v>352</v>
      </c>
      <c r="I109" s="46">
        <f>I91+I99+I108</f>
        <v>0</v>
      </c>
      <c r="J109" s="46" t="s">
        <v>308</v>
      </c>
      <c r="K109" s="85"/>
      <c r="L109" s="99"/>
      <c r="M109" s="101"/>
      <c r="N109" s="101"/>
      <c r="O109" s="101"/>
      <c r="P109" s="101"/>
      <c r="Q109" s="101"/>
      <c r="R109" s="101"/>
      <c r="S109" s="101"/>
      <c r="T109" s="101"/>
      <c r="U109" s="101"/>
      <c r="V109" s="26"/>
      <c r="W109" s="57"/>
    </row>
    <row r="110" spans="1:25" ht="23.25" customHeight="1" x14ac:dyDescent="0.15">
      <c r="A110" s="116" t="s">
        <v>99</v>
      </c>
      <c r="B110" s="56" t="s">
        <v>100</v>
      </c>
      <c r="C110" s="131" t="s">
        <v>101</v>
      </c>
      <c r="D110" s="141"/>
      <c r="E110" s="85"/>
      <c r="F110" s="85"/>
      <c r="G110" s="85"/>
      <c r="H110" s="85"/>
      <c r="I110" s="85"/>
      <c r="J110" s="85"/>
      <c r="K110" s="85"/>
      <c r="L110" s="99"/>
      <c r="M110" s="101"/>
      <c r="N110" s="101"/>
      <c r="O110" s="101"/>
      <c r="P110" s="101"/>
      <c r="Q110" s="101"/>
      <c r="R110" s="101"/>
      <c r="S110" s="101"/>
      <c r="T110" s="101"/>
      <c r="U110" s="101"/>
      <c r="V110" s="26"/>
      <c r="W110" s="57"/>
    </row>
    <row r="111" spans="1:25" ht="27" customHeight="1" x14ac:dyDescent="0.15">
      <c r="A111" s="117"/>
      <c r="B111" s="85"/>
      <c r="C111" s="126" t="s">
        <v>92</v>
      </c>
      <c r="D111" s="127"/>
      <c r="E111" s="34">
        <v>6</v>
      </c>
      <c r="F111" s="46">
        <f>E111*16</f>
        <v>96</v>
      </c>
      <c r="G111" s="46"/>
      <c r="H111" s="46"/>
      <c r="I111" s="46"/>
      <c r="J111" s="46"/>
      <c r="K111" s="85"/>
      <c r="L111" s="99"/>
      <c r="M111" s="101"/>
      <c r="N111" s="101"/>
      <c r="O111" s="101"/>
      <c r="P111" s="101"/>
      <c r="Q111" s="101"/>
      <c r="R111" s="101"/>
      <c r="S111" s="101"/>
      <c r="T111" s="101"/>
      <c r="U111" s="101"/>
      <c r="V111" s="26"/>
      <c r="W111" s="57"/>
    </row>
    <row r="112" spans="1:25" ht="32.25" customHeight="1" x14ac:dyDescent="0.15">
      <c r="A112" s="62"/>
      <c r="B112" s="139" t="s">
        <v>110</v>
      </c>
      <c r="C112" s="139"/>
      <c r="D112" s="140"/>
      <c r="E112" s="102">
        <f>E43+E65+E83+E109+E111</f>
        <v>193</v>
      </c>
      <c r="F112" s="103" t="s">
        <v>310</v>
      </c>
      <c r="G112" s="103">
        <f>G43+G65+G83+G109+G111</f>
        <v>2208</v>
      </c>
      <c r="H112" s="103">
        <f>H43+H65+H83+H109+H111</f>
        <v>456</v>
      </c>
      <c r="I112" s="103">
        <f>I43+I65+I83+I109+I111</f>
        <v>0</v>
      </c>
      <c r="J112" s="103" t="s">
        <v>309</v>
      </c>
      <c r="K112" s="85"/>
      <c r="L112" s="99"/>
      <c r="M112" s="101" t="e">
        <f t="shared" ref="M112:T112" si="14">M43+M65+M83+M91</f>
        <v>#REF!</v>
      </c>
      <c r="N112" s="101" t="e">
        <f t="shared" si="14"/>
        <v>#REF!</v>
      </c>
      <c r="O112" s="101" t="e">
        <f t="shared" si="14"/>
        <v>#REF!</v>
      </c>
      <c r="P112" s="101" t="e">
        <f t="shared" si="14"/>
        <v>#REF!</v>
      </c>
      <c r="Q112" s="101" t="e">
        <f t="shared" si="14"/>
        <v>#REF!</v>
      </c>
      <c r="R112" s="101" t="e">
        <f t="shared" si="14"/>
        <v>#REF!</v>
      </c>
      <c r="S112" s="101" t="e">
        <f t="shared" si="14"/>
        <v>#REF!</v>
      </c>
      <c r="T112" s="101" t="e">
        <f t="shared" si="14"/>
        <v>#REF!</v>
      </c>
      <c r="U112" s="101"/>
      <c r="V112" s="26"/>
      <c r="W112" s="57"/>
    </row>
    <row r="113" spans="1:25" s="64" customFormat="1" ht="12.75" x14ac:dyDescent="0.15">
      <c r="A113" s="63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Y113" s="65"/>
    </row>
    <row r="114" spans="1:25" s="64" customFormat="1" ht="12.75" x14ac:dyDescent="0.15">
      <c r="A114" s="63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Y114" s="65"/>
    </row>
    <row r="115" spans="1:25" x14ac:dyDescent="0.15">
      <c r="A115" s="66"/>
      <c r="B115" s="66"/>
      <c r="C115" s="66"/>
      <c r="D115" s="66"/>
      <c r="E115" s="67"/>
      <c r="F115" s="67"/>
      <c r="G115" s="68"/>
      <c r="I115" s="68"/>
      <c r="K115" s="66"/>
      <c r="L115" s="67"/>
      <c r="M115" s="23"/>
      <c r="N115" s="23"/>
      <c r="O115" s="23"/>
      <c r="P115" s="23"/>
      <c r="Q115" s="23"/>
      <c r="R115" s="23"/>
      <c r="S115" s="23"/>
      <c r="T115" s="23"/>
      <c r="U115" s="67"/>
    </row>
    <row r="116" spans="1:25" x14ac:dyDescent="0.15">
      <c r="A116" s="161" t="s">
        <v>113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3"/>
    </row>
    <row r="117" spans="1:25" x14ac:dyDescent="0.15">
      <c r="A117" s="164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6"/>
    </row>
  </sheetData>
  <mergeCells count="60">
    <mergeCell ref="A116:L117"/>
    <mergeCell ref="V3:V6"/>
    <mergeCell ref="Q4:R4"/>
    <mergeCell ref="W3:W6"/>
    <mergeCell ref="M4:N4"/>
    <mergeCell ref="U3:U6"/>
    <mergeCell ref="S4:T4"/>
    <mergeCell ref="M3:T3"/>
    <mergeCell ref="O4:P4"/>
    <mergeCell ref="A44:A65"/>
    <mergeCell ref="C64:D64"/>
    <mergeCell ref="C56:D56"/>
    <mergeCell ref="A66:A83"/>
    <mergeCell ref="G3:J3"/>
    <mergeCell ref="C39:D39"/>
    <mergeCell ref="C40:D40"/>
    <mergeCell ref="C38:D38"/>
    <mergeCell ref="B3:B6"/>
    <mergeCell ref="B38:B42"/>
    <mergeCell ref="C41:D41"/>
    <mergeCell ref="A3:A6"/>
    <mergeCell ref="C37:D37"/>
    <mergeCell ref="C3:C6"/>
    <mergeCell ref="C42:D42"/>
    <mergeCell ref="D3:D6"/>
    <mergeCell ref="B7:B37"/>
    <mergeCell ref="A7:A43"/>
    <mergeCell ref="A1:U1"/>
    <mergeCell ref="K3:K6"/>
    <mergeCell ref="A2:U2"/>
    <mergeCell ref="G4:G6"/>
    <mergeCell ref="I4:I6"/>
    <mergeCell ref="E3:E6"/>
    <mergeCell ref="J4:J6"/>
    <mergeCell ref="L3:L6"/>
    <mergeCell ref="F3:F6"/>
    <mergeCell ref="H4:H6"/>
    <mergeCell ref="B114:U114"/>
    <mergeCell ref="B74:B82"/>
    <mergeCell ref="C83:D83"/>
    <mergeCell ref="B113:U113"/>
    <mergeCell ref="C73:D73"/>
    <mergeCell ref="C82:D82"/>
    <mergeCell ref="B66:B73"/>
    <mergeCell ref="B112:D112"/>
    <mergeCell ref="C110:D110"/>
    <mergeCell ref="C111:D111"/>
    <mergeCell ref="B44:B56"/>
    <mergeCell ref="C108:D108"/>
    <mergeCell ref="B57:B64"/>
    <mergeCell ref="C65:D65"/>
    <mergeCell ref="C43:D43"/>
    <mergeCell ref="A110:A111"/>
    <mergeCell ref="C91:D91"/>
    <mergeCell ref="C99:D99"/>
    <mergeCell ref="A84:A109"/>
    <mergeCell ref="B84:B91"/>
    <mergeCell ref="B92:B99"/>
    <mergeCell ref="B100:B108"/>
    <mergeCell ref="C109:D109"/>
  </mergeCells>
  <phoneticPr fontId="2" type="noConversion"/>
  <pageMargins left="0.78740157480314965" right="0.39370078740157483" top="0.59055118110236227" bottom="0.47244094488188981" header="0.31496062992125984" footer="0.19685039370078741"/>
  <pageSetup paperSize="9" orientation="portrait" r:id="rId1"/>
  <headerFooter alignWithMargins="0">
    <oddFooter>&amp;R 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0"/>
  <sheetViews>
    <sheetView topLeftCell="A10" workbookViewId="0">
      <selection activeCell="W23" sqref="W23"/>
    </sheetView>
  </sheetViews>
  <sheetFormatPr defaultColWidth="5.75" defaultRowHeight="16.5" customHeight="1" x14ac:dyDescent="0.15"/>
  <cols>
    <col min="1" max="1" width="3.75" style="1" customWidth="1"/>
    <col min="2" max="2" width="4.625" style="1" customWidth="1"/>
    <col min="3" max="3" width="11.625" style="1" customWidth="1"/>
    <col min="4" max="4" width="1.75" style="1" customWidth="1"/>
    <col min="5" max="5" width="4.75" style="1" customWidth="1"/>
    <col min="6" max="6" width="2.125" style="1" customWidth="1"/>
    <col min="7" max="7" width="4.5" style="1" customWidth="1"/>
    <col min="8" max="8" width="6.125" style="1" customWidth="1"/>
    <col min="9" max="9" width="1.5" style="1" customWidth="1"/>
    <col min="10" max="10" width="5.25" style="1" customWidth="1"/>
    <col min="11" max="11" width="4.25" style="1" customWidth="1"/>
    <col min="12" max="12" width="2" style="1" customWidth="1"/>
    <col min="13" max="13" width="6.75" style="1" customWidth="1"/>
    <col min="14" max="14" width="3.75" style="1" customWidth="1"/>
    <col min="15" max="15" width="3.5" style="1" customWidth="1"/>
    <col min="16" max="16" width="2.25" style="1" customWidth="1"/>
    <col min="17" max="17" width="2.75" style="1" customWidth="1"/>
    <col min="18" max="18" width="1.75" style="1" customWidth="1"/>
    <col min="19" max="19" width="6.625" style="1" customWidth="1"/>
    <col min="20" max="16384" width="5.75" style="1"/>
  </cols>
  <sheetData>
    <row r="1" spans="1:19" ht="18.75" x14ac:dyDescent="0.15">
      <c r="A1" s="191" t="s">
        <v>79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3" customHeight="1" thickBot="1" x14ac:dyDescent="0.2"/>
    <row r="3" spans="1:19" ht="39.75" customHeight="1" x14ac:dyDescent="0.15">
      <c r="A3" s="193" t="s">
        <v>6</v>
      </c>
      <c r="B3" s="194"/>
      <c r="C3" s="194"/>
      <c r="D3" s="194"/>
      <c r="E3" s="195" t="s">
        <v>7</v>
      </c>
      <c r="F3" s="195"/>
      <c r="G3" s="195"/>
      <c r="H3" s="195"/>
      <c r="I3" s="195"/>
      <c r="J3" s="196" t="s">
        <v>8</v>
      </c>
      <c r="K3" s="195"/>
      <c r="L3" s="196" t="s">
        <v>9</v>
      </c>
      <c r="M3" s="195"/>
      <c r="N3" s="195"/>
      <c r="O3" s="196" t="s">
        <v>10</v>
      </c>
      <c r="P3" s="195"/>
      <c r="Q3" s="195"/>
      <c r="R3" s="196" t="s">
        <v>11</v>
      </c>
      <c r="S3" s="197"/>
    </row>
    <row r="4" spans="1:19" ht="16.5" customHeight="1" x14ac:dyDescent="0.15">
      <c r="A4" s="184" t="s">
        <v>12</v>
      </c>
      <c r="B4" s="185"/>
      <c r="C4" s="185" t="s">
        <v>13</v>
      </c>
      <c r="D4" s="185"/>
      <c r="E4" s="185" t="s">
        <v>14</v>
      </c>
      <c r="F4" s="185"/>
      <c r="G4" s="185"/>
      <c r="H4" s="185"/>
      <c r="I4" s="185"/>
      <c r="J4" s="178">
        <v>53</v>
      </c>
      <c r="K4" s="179"/>
      <c r="L4" s="180">
        <f>J4/185</f>
        <v>0.2864864864864865</v>
      </c>
      <c r="M4" s="181"/>
      <c r="N4" s="182"/>
      <c r="O4" s="178">
        <v>912</v>
      </c>
      <c r="P4" s="183"/>
      <c r="Q4" s="179"/>
      <c r="R4" s="180">
        <f>O4/3024</f>
        <v>0.30158730158730157</v>
      </c>
      <c r="S4" s="198"/>
    </row>
    <row r="5" spans="1:19" ht="16.5" customHeight="1" x14ac:dyDescent="0.15">
      <c r="A5" s="186"/>
      <c r="B5" s="185"/>
      <c r="C5" s="185"/>
      <c r="D5" s="185"/>
      <c r="E5" s="201" t="s">
        <v>15</v>
      </c>
      <c r="F5" s="202"/>
      <c r="G5" s="202"/>
      <c r="H5" s="202"/>
      <c r="I5" s="203"/>
      <c r="J5" s="178">
        <v>10</v>
      </c>
      <c r="K5" s="190"/>
      <c r="L5" s="180">
        <f t="shared" ref="L5:L13" si="0">J5/185</f>
        <v>5.4054054054054057E-2</v>
      </c>
      <c r="M5" s="181"/>
      <c r="N5" s="182"/>
      <c r="O5" s="178">
        <v>160</v>
      </c>
      <c r="P5" s="183"/>
      <c r="Q5" s="179"/>
      <c r="R5" s="180">
        <f t="shared" ref="R5:R15" si="1">O5/3024</f>
        <v>5.2910052910052907E-2</v>
      </c>
      <c r="S5" s="198"/>
    </row>
    <row r="6" spans="1:19" ht="16.5" customHeight="1" x14ac:dyDescent="0.15">
      <c r="A6" s="186"/>
      <c r="B6" s="185"/>
      <c r="C6" s="185"/>
      <c r="D6" s="185"/>
      <c r="E6" s="187" t="s">
        <v>16</v>
      </c>
      <c r="F6" s="187"/>
      <c r="G6" s="187"/>
      <c r="H6" s="187"/>
      <c r="I6" s="187"/>
      <c r="J6" s="188">
        <f>SUM(J4:J5)</f>
        <v>63</v>
      </c>
      <c r="K6" s="189"/>
      <c r="L6" s="180">
        <f t="shared" si="0"/>
        <v>0.34054054054054056</v>
      </c>
      <c r="M6" s="181"/>
      <c r="N6" s="182"/>
      <c r="O6" s="188">
        <f>SUM(O4:O5)</f>
        <v>1072</v>
      </c>
      <c r="P6" s="199"/>
      <c r="Q6" s="200"/>
      <c r="R6" s="180">
        <f t="shared" si="1"/>
        <v>0.35449735449735448</v>
      </c>
      <c r="S6" s="198"/>
    </row>
    <row r="7" spans="1:19" ht="16.5" customHeight="1" x14ac:dyDescent="0.15">
      <c r="A7" s="186"/>
      <c r="B7" s="185"/>
      <c r="C7" s="185" t="s">
        <v>17</v>
      </c>
      <c r="D7" s="185"/>
      <c r="E7" s="185" t="s">
        <v>14</v>
      </c>
      <c r="F7" s="185"/>
      <c r="G7" s="185"/>
      <c r="H7" s="185"/>
      <c r="I7" s="185"/>
      <c r="J7" s="178">
        <v>47</v>
      </c>
      <c r="K7" s="190"/>
      <c r="L7" s="180">
        <f t="shared" si="0"/>
        <v>0.25405405405405407</v>
      </c>
      <c r="M7" s="181"/>
      <c r="N7" s="182"/>
      <c r="O7" s="178">
        <v>752</v>
      </c>
      <c r="P7" s="183"/>
      <c r="Q7" s="179"/>
      <c r="R7" s="180">
        <f t="shared" si="1"/>
        <v>0.24867724867724866</v>
      </c>
      <c r="S7" s="198"/>
    </row>
    <row r="8" spans="1:19" ht="16.5" customHeight="1" x14ac:dyDescent="0.15">
      <c r="A8" s="186"/>
      <c r="B8" s="185"/>
      <c r="C8" s="185"/>
      <c r="D8" s="185"/>
      <c r="E8" s="185" t="s">
        <v>15</v>
      </c>
      <c r="F8" s="185"/>
      <c r="G8" s="185"/>
      <c r="H8" s="185"/>
      <c r="I8" s="185"/>
      <c r="J8" s="178">
        <v>4</v>
      </c>
      <c r="K8" s="190"/>
      <c r="L8" s="180">
        <f t="shared" si="0"/>
        <v>2.1621621621621623E-2</v>
      </c>
      <c r="M8" s="181"/>
      <c r="N8" s="182"/>
      <c r="O8" s="178">
        <v>64</v>
      </c>
      <c r="P8" s="183"/>
      <c r="Q8" s="179"/>
      <c r="R8" s="180">
        <f t="shared" si="1"/>
        <v>2.1164021164021163E-2</v>
      </c>
      <c r="S8" s="198"/>
    </row>
    <row r="9" spans="1:19" ht="16.5" customHeight="1" x14ac:dyDescent="0.15">
      <c r="A9" s="186"/>
      <c r="B9" s="185"/>
      <c r="C9" s="185"/>
      <c r="D9" s="185"/>
      <c r="E9" s="187" t="s">
        <v>16</v>
      </c>
      <c r="F9" s="187"/>
      <c r="G9" s="187"/>
      <c r="H9" s="187"/>
      <c r="I9" s="187"/>
      <c r="J9" s="188">
        <f>SUM(J7:J8)</f>
        <v>51</v>
      </c>
      <c r="K9" s="189"/>
      <c r="L9" s="180">
        <f t="shared" si="0"/>
        <v>0.27567567567567569</v>
      </c>
      <c r="M9" s="181"/>
      <c r="N9" s="182"/>
      <c r="O9" s="188">
        <f>SUM(O7:O8)</f>
        <v>816</v>
      </c>
      <c r="P9" s="199"/>
      <c r="Q9" s="200"/>
      <c r="R9" s="180">
        <f t="shared" si="1"/>
        <v>0.26984126984126983</v>
      </c>
      <c r="S9" s="198"/>
    </row>
    <row r="10" spans="1:19" ht="16.5" customHeight="1" x14ac:dyDescent="0.15">
      <c r="A10" s="186"/>
      <c r="B10" s="185"/>
      <c r="C10" s="185" t="s">
        <v>18</v>
      </c>
      <c r="D10" s="185"/>
      <c r="E10" s="185" t="s">
        <v>19</v>
      </c>
      <c r="F10" s="185"/>
      <c r="G10" s="185"/>
      <c r="H10" s="185"/>
      <c r="I10" s="185"/>
      <c r="J10" s="178">
        <v>30</v>
      </c>
      <c r="K10" s="190"/>
      <c r="L10" s="180">
        <f t="shared" si="0"/>
        <v>0.16216216216216217</v>
      </c>
      <c r="M10" s="181"/>
      <c r="N10" s="182"/>
      <c r="O10" s="178">
        <v>480</v>
      </c>
      <c r="P10" s="183"/>
      <c r="Q10" s="179"/>
      <c r="R10" s="180">
        <f t="shared" si="1"/>
        <v>0.15873015873015872</v>
      </c>
      <c r="S10" s="198"/>
    </row>
    <row r="11" spans="1:19" ht="16.5" customHeight="1" x14ac:dyDescent="0.15">
      <c r="A11" s="186"/>
      <c r="B11" s="185"/>
      <c r="C11" s="185"/>
      <c r="D11" s="185"/>
      <c r="E11" s="185" t="s">
        <v>20</v>
      </c>
      <c r="F11" s="185"/>
      <c r="G11" s="185"/>
      <c r="H11" s="185"/>
      <c r="I11" s="185"/>
      <c r="J11" s="178">
        <v>0</v>
      </c>
      <c r="K11" s="190"/>
      <c r="L11" s="180">
        <f t="shared" si="0"/>
        <v>0</v>
      </c>
      <c r="M11" s="181"/>
      <c r="N11" s="182"/>
      <c r="O11" s="178">
        <v>0</v>
      </c>
      <c r="P11" s="183"/>
      <c r="Q11" s="179"/>
      <c r="R11" s="180">
        <f t="shared" si="1"/>
        <v>0</v>
      </c>
      <c r="S11" s="198"/>
    </row>
    <row r="12" spans="1:19" ht="16.5" customHeight="1" x14ac:dyDescent="0.15">
      <c r="A12" s="186"/>
      <c r="B12" s="185"/>
      <c r="C12" s="185"/>
      <c r="D12" s="185"/>
      <c r="E12" s="187" t="s">
        <v>16</v>
      </c>
      <c r="F12" s="187"/>
      <c r="G12" s="187"/>
      <c r="H12" s="187"/>
      <c r="I12" s="187"/>
      <c r="J12" s="188">
        <f>SUM(J10:J11)</f>
        <v>30</v>
      </c>
      <c r="K12" s="189"/>
      <c r="L12" s="180">
        <f t="shared" si="0"/>
        <v>0.16216216216216217</v>
      </c>
      <c r="M12" s="181"/>
      <c r="N12" s="182"/>
      <c r="O12" s="188">
        <f>SUM(O10:O11)</f>
        <v>480</v>
      </c>
      <c r="P12" s="199"/>
      <c r="Q12" s="200"/>
      <c r="R12" s="180">
        <f t="shared" si="1"/>
        <v>0.15873015873015872</v>
      </c>
      <c r="S12" s="198"/>
    </row>
    <row r="13" spans="1:19" ht="16.5" customHeight="1" x14ac:dyDescent="0.15">
      <c r="A13" s="186"/>
      <c r="B13" s="185"/>
      <c r="C13" s="204" t="s">
        <v>21</v>
      </c>
      <c r="D13" s="204"/>
      <c r="E13" s="204"/>
      <c r="F13" s="204"/>
      <c r="G13" s="204"/>
      <c r="H13" s="204"/>
      <c r="I13" s="204"/>
      <c r="J13" s="205">
        <f>J6+J9+J12</f>
        <v>144</v>
      </c>
      <c r="K13" s="206"/>
      <c r="L13" s="180">
        <f t="shared" si="0"/>
        <v>0.77837837837837842</v>
      </c>
      <c r="M13" s="181"/>
      <c r="N13" s="182"/>
      <c r="O13" s="207">
        <f>O6+O9+O12</f>
        <v>2368</v>
      </c>
      <c r="P13" s="208"/>
      <c r="Q13" s="209"/>
      <c r="R13" s="180">
        <f t="shared" si="1"/>
        <v>0.78306878306878303</v>
      </c>
      <c r="S13" s="198"/>
    </row>
    <row r="14" spans="1:19" ht="26.25" customHeight="1" x14ac:dyDescent="0.15">
      <c r="A14" s="210" t="s">
        <v>49</v>
      </c>
      <c r="B14" s="211"/>
      <c r="C14" s="211"/>
      <c r="D14" s="212"/>
      <c r="E14" s="201" t="s">
        <v>14</v>
      </c>
      <c r="F14" s="202"/>
      <c r="G14" s="202"/>
      <c r="H14" s="202"/>
      <c r="I14" s="203"/>
      <c r="J14" s="178">
        <v>41</v>
      </c>
      <c r="K14" s="190"/>
      <c r="L14" s="180">
        <f>J14/185</f>
        <v>0.22162162162162163</v>
      </c>
      <c r="M14" s="181"/>
      <c r="N14" s="182"/>
      <c r="O14" s="213" t="s">
        <v>48</v>
      </c>
      <c r="P14" s="214"/>
      <c r="Q14" s="215"/>
      <c r="R14" s="180">
        <f>656/3024</f>
        <v>0.21693121693121692</v>
      </c>
      <c r="S14" s="198"/>
    </row>
    <row r="15" spans="1:19" ht="22.5" customHeight="1" thickBot="1" x14ac:dyDescent="0.2">
      <c r="A15" s="216" t="s">
        <v>23</v>
      </c>
      <c r="B15" s="217"/>
      <c r="C15" s="217"/>
      <c r="D15" s="217"/>
      <c r="E15" s="217"/>
      <c r="F15" s="217"/>
      <c r="G15" s="217"/>
      <c r="H15" s="217"/>
      <c r="I15" s="217"/>
      <c r="J15" s="231">
        <f>J13+J14</f>
        <v>185</v>
      </c>
      <c r="K15" s="232"/>
      <c r="L15" s="180">
        <f>J15/185</f>
        <v>1</v>
      </c>
      <c r="M15" s="181"/>
      <c r="N15" s="182"/>
      <c r="O15" s="233" t="s">
        <v>47</v>
      </c>
      <c r="P15" s="234"/>
      <c r="Q15" s="235"/>
      <c r="R15" s="180">
        <f t="shared" si="1"/>
        <v>1</v>
      </c>
      <c r="S15" s="198"/>
    </row>
    <row r="16" spans="1:19" ht="11.25" x14ac:dyDescent="0.15">
      <c r="A16" s="218" t="s">
        <v>24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1:19" ht="18.75" x14ac:dyDescent="0.25">
      <c r="A17" s="219" t="s">
        <v>80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</row>
    <row r="18" spans="1:19" ht="4.5" customHeight="1" thickBot="1" x14ac:dyDescent="0.2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</row>
    <row r="19" spans="1:19" ht="16.5" customHeight="1" x14ac:dyDescent="0.15">
      <c r="A19" s="221" t="s">
        <v>25</v>
      </c>
      <c r="B19" s="222"/>
      <c r="C19" s="223"/>
      <c r="D19" s="195" t="s">
        <v>26</v>
      </c>
      <c r="E19" s="195"/>
      <c r="F19" s="195"/>
      <c r="G19" s="195"/>
      <c r="H19" s="195" t="s">
        <v>27</v>
      </c>
      <c r="I19" s="195"/>
      <c r="J19" s="195"/>
      <c r="K19" s="195" t="s">
        <v>28</v>
      </c>
      <c r="L19" s="195"/>
      <c r="M19" s="195"/>
      <c r="N19" s="227" t="s">
        <v>29</v>
      </c>
      <c r="O19" s="228"/>
      <c r="P19" s="228"/>
      <c r="Q19" s="228"/>
      <c r="R19" s="229"/>
      <c r="S19" s="197" t="s">
        <v>21</v>
      </c>
    </row>
    <row r="20" spans="1:19" ht="16.5" customHeight="1" x14ac:dyDescent="0.15">
      <c r="A20" s="224"/>
      <c r="B20" s="225"/>
      <c r="C20" s="226"/>
      <c r="D20" s="185" t="s">
        <v>30</v>
      </c>
      <c r="E20" s="185"/>
      <c r="F20" s="185" t="s">
        <v>31</v>
      </c>
      <c r="G20" s="185"/>
      <c r="H20" s="2" t="s">
        <v>32</v>
      </c>
      <c r="I20" s="185" t="s">
        <v>33</v>
      </c>
      <c r="J20" s="185"/>
      <c r="K20" s="185" t="s">
        <v>34</v>
      </c>
      <c r="L20" s="185"/>
      <c r="M20" s="2" t="s">
        <v>35</v>
      </c>
      <c r="N20" s="185" t="s">
        <v>36</v>
      </c>
      <c r="O20" s="185"/>
      <c r="P20" s="185" t="s">
        <v>37</v>
      </c>
      <c r="Q20" s="185"/>
      <c r="R20" s="185"/>
      <c r="S20" s="230"/>
    </row>
    <row r="21" spans="1:19" ht="36" customHeight="1" x14ac:dyDescent="0.15">
      <c r="A21" s="184" t="s">
        <v>38</v>
      </c>
      <c r="B21" s="185"/>
      <c r="C21" s="185"/>
      <c r="D21" s="236" t="s">
        <v>44</v>
      </c>
      <c r="E21" s="236"/>
      <c r="F21" s="236" t="s">
        <v>43</v>
      </c>
      <c r="G21" s="236"/>
      <c r="H21" s="3" t="s">
        <v>51</v>
      </c>
      <c r="I21" s="236" t="s">
        <v>52</v>
      </c>
      <c r="J21" s="185"/>
      <c r="K21" s="236" t="s">
        <v>53</v>
      </c>
      <c r="L21" s="185"/>
      <c r="M21" s="3" t="s">
        <v>54</v>
      </c>
      <c r="N21" s="236" t="s">
        <v>55</v>
      </c>
      <c r="O21" s="185"/>
      <c r="P21" s="236" t="s">
        <v>56</v>
      </c>
      <c r="Q21" s="185"/>
      <c r="R21" s="185"/>
      <c r="S21" s="4" t="s">
        <v>77</v>
      </c>
    </row>
    <row r="22" spans="1:19" ht="14.25" customHeight="1" x14ac:dyDescent="0.15">
      <c r="A22" s="184" t="s">
        <v>39</v>
      </c>
      <c r="B22" s="237" t="s">
        <v>22</v>
      </c>
      <c r="C22" s="238"/>
      <c r="D22" s="236" t="s">
        <v>32</v>
      </c>
      <c r="E22" s="236"/>
      <c r="F22" s="236"/>
      <c r="G22" s="236"/>
      <c r="H22" s="3"/>
      <c r="I22" s="236"/>
      <c r="J22" s="236"/>
      <c r="K22" s="236"/>
      <c r="L22" s="236"/>
      <c r="M22" s="3"/>
      <c r="N22" s="236"/>
      <c r="O22" s="236"/>
      <c r="P22" s="236"/>
      <c r="Q22" s="236"/>
      <c r="R22" s="236"/>
      <c r="S22" s="5" t="s">
        <v>76</v>
      </c>
    </row>
    <row r="23" spans="1:19" ht="20.25" customHeight="1" x14ac:dyDescent="0.15">
      <c r="A23" s="186"/>
      <c r="B23" s="247" t="s">
        <v>50</v>
      </c>
      <c r="C23" s="248"/>
      <c r="D23" s="236"/>
      <c r="E23" s="236"/>
      <c r="F23" s="236" t="s">
        <v>31</v>
      </c>
      <c r="G23" s="236"/>
      <c r="H23" s="3"/>
      <c r="I23" s="236"/>
      <c r="J23" s="236"/>
      <c r="K23" s="236"/>
      <c r="L23" s="236"/>
      <c r="M23" s="3"/>
      <c r="N23" s="236"/>
      <c r="O23" s="236"/>
      <c r="P23" s="236"/>
      <c r="Q23" s="236"/>
      <c r="R23" s="236"/>
      <c r="S23" s="5" t="s">
        <v>58</v>
      </c>
    </row>
    <row r="24" spans="1:19" ht="15.75" customHeight="1" x14ac:dyDescent="0.15">
      <c r="A24" s="186"/>
      <c r="B24" s="247" t="s">
        <v>59</v>
      </c>
      <c r="C24" s="248"/>
      <c r="D24" s="241"/>
      <c r="E24" s="190"/>
      <c r="F24" s="241"/>
      <c r="G24" s="190"/>
      <c r="H24" s="3" t="s">
        <v>57</v>
      </c>
      <c r="I24" s="241"/>
      <c r="J24" s="190"/>
      <c r="K24" s="241"/>
      <c r="L24" s="190"/>
      <c r="M24" s="3"/>
      <c r="N24" s="241"/>
      <c r="O24" s="190"/>
      <c r="P24" s="241"/>
      <c r="Q24" s="242"/>
      <c r="R24" s="190"/>
      <c r="S24" s="5" t="s">
        <v>57</v>
      </c>
    </row>
    <row r="25" spans="1:19" ht="16.5" customHeight="1" x14ac:dyDescent="0.15">
      <c r="A25" s="186"/>
      <c r="B25" s="247" t="s">
        <v>60</v>
      </c>
      <c r="C25" s="248"/>
      <c r="D25" s="241"/>
      <c r="E25" s="190"/>
      <c r="F25" s="241"/>
      <c r="G25" s="190"/>
      <c r="H25" s="3"/>
      <c r="I25" s="241" t="s">
        <v>58</v>
      </c>
      <c r="J25" s="190"/>
      <c r="K25" s="241"/>
      <c r="L25" s="190"/>
      <c r="M25" s="3"/>
      <c r="N25" s="241"/>
      <c r="O25" s="190"/>
      <c r="P25" s="241"/>
      <c r="Q25" s="242"/>
      <c r="R25" s="190"/>
      <c r="S25" s="5" t="s">
        <v>58</v>
      </c>
    </row>
    <row r="26" spans="1:19" ht="17.25" customHeight="1" x14ac:dyDescent="0.15">
      <c r="A26" s="186"/>
      <c r="B26" s="247" t="s">
        <v>61</v>
      </c>
      <c r="C26" s="248"/>
      <c r="D26" s="241"/>
      <c r="E26" s="190"/>
      <c r="F26" s="241"/>
      <c r="G26" s="190"/>
      <c r="H26" s="3"/>
      <c r="I26" s="241"/>
      <c r="J26" s="190"/>
      <c r="K26" s="241" t="s">
        <v>57</v>
      </c>
      <c r="L26" s="190"/>
      <c r="M26" s="3"/>
      <c r="N26" s="241"/>
      <c r="O26" s="190"/>
      <c r="P26" s="241"/>
      <c r="Q26" s="242"/>
      <c r="R26" s="190"/>
      <c r="S26" s="5" t="s">
        <v>57</v>
      </c>
    </row>
    <row r="27" spans="1:19" ht="17.25" customHeight="1" x14ac:dyDescent="0.15">
      <c r="A27" s="186"/>
      <c r="B27" s="247" t="s">
        <v>62</v>
      </c>
      <c r="C27" s="248"/>
      <c r="D27" s="241"/>
      <c r="E27" s="190"/>
      <c r="F27" s="241"/>
      <c r="G27" s="190"/>
      <c r="H27" s="3"/>
      <c r="I27" s="241"/>
      <c r="J27" s="190"/>
      <c r="K27" s="241" t="s">
        <v>58</v>
      </c>
      <c r="L27" s="190"/>
      <c r="M27" s="3"/>
      <c r="N27" s="241"/>
      <c r="O27" s="190"/>
      <c r="P27" s="241"/>
      <c r="Q27" s="242"/>
      <c r="R27" s="190"/>
      <c r="S27" s="5" t="s">
        <v>58</v>
      </c>
    </row>
    <row r="28" spans="1:19" ht="19.5" customHeight="1" x14ac:dyDescent="0.15">
      <c r="A28" s="186"/>
      <c r="B28" s="247" t="s">
        <v>63</v>
      </c>
      <c r="C28" s="248"/>
      <c r="D28" s="241"/>
      <c r="E28" s="190"/>
      <c r="F28" s="241"/>
      <c r="G28" s="190"/>
      <c r="H28" s="3"/>
      <c r="I28" s="241"/>
      <c r="J28" s="190"/>
      <c r="K28" s="241" t="s">
        <v>57</v>
      </c>
      <c r="L28" s="190"/>
      <c r="M28" s="3"/>
      <c r="N28" s="241"/>
      <c r="O28" s="190"/>
      <c r="P28" s="241"/>
      <c r="Q28" s="242"/>
      <c r="R28" s="190"/>
      <c r="S28" s="5" t="s">
        <v>57</v>
      </c>
    </row>
    <row r="29" spans="1:19" ht="16.5" customHeight="1" x14ac:dyDescent="0.15">
      <c r="A29" s="186"/>
      <c r="B29" s="239" t="s">
        <v>64</v>
      </c>
      <c r="C29" s="240"/>
      <c r="D29" s="236"/>
      <c r="E29" s="236"/>
      <c r="F29" s="236"/>
      <c r="G29" s="236"/>
      <c r="H29" s="3"/>
      <c r="I29" s="236"/>
      <c r="J29" s="236"/>
      <c r="K29" s="236"/>
      <c r="L29" s="236"/>
      <c r="M29" s="3" t="s">
        <v>57</v>
      </c>
      <c r="N29" s="236"/>
      <c r="O29" s="236"/>
      <c r="P29" s="236"/>
      <c r="Q29" s="236"/>
      <c r="R29" s="236"/>
      <c r="S29" s="5" t="s">
        <v>57</v>
      </c>
    </row>
    <row r="30" spans="1:19" ht="16.5" customHeight="1" x14ac:dyDescent="0.15">
      <c r="A30" s="186"/>
      <c r="B30" s="239" t="s">
        <v>65</v>
      </c>
      <c r="C30" s="240"/>
      <c r="D30" s="236"/>
      <c r="E30" s="236"/>
      <c r="F30" s="236"/>
      <c r="G30" s="236"/>
      <c r="H30" s="3"/>
      <c r="I30" s="236"/>
      <c r="J30" s="236"/>
      <c r="K30" s="236"/>
      <c r="L30" s="236"/>
      <c r="M30" s="3" t="s">
        <v>57</v>
      </c>
      <c r="N30" s="236"/>
      <c r="O30" s="236"/>
      <c r="P30" s="236"/>
      <c r="Q30" s="236"/>
      <c r="R30" s="236"/>
      <c r="S30" s="5" t="s">
        <v>57</v>
      </c>
    </row>
    <row r="31" spans="1:19" ht="16.5" customHeight="1" x14ac:dyDescent="0.15">
      <c r="A31" s="186"/>
      <c r="B31" s="239" t="s">
        <v>66</v>
      </c>
      <c r="C31" s="240"/>
      <c r="D31" s="236"/>
      <c r="E31" s="236"/>
      <c r="F31" s="236"/>
      <c r="G31" s="236"/>
      <c r="H31" s="3"/>
      <c r="I31" s="236"/>
      <c r="J31" s="236"/>
      <c r="K31" s="236"/>
      <c r="L31" s="236"/>
      <c r="M31" s="3" t="s">
        <v>58</v>
      </c>
      <c r="N31" s="236"/>
      <c r="O31" s="236"/>
      <c r="P31" s="236"/>
      <c r="Q31" s="236"/>
      <c r="R31" s="236"/>
      <c r="S31" s="5" t="s">
        <v>58</v>
      </c>
    </row>
    <row r="32" spans="1:19" ht="16.5" customHeight="1" x14ac:dyDescent="0.15">
      <c r="A32" s="186"/>
      <c r="B32" s="239" t="s">
        <v>67</v>
      </c>
      <c r="C32" s="240"/>
      <c r="D32" s="236"/>
      <c r="E32" s="236"/>
      <c r="F32" s="236"/>
      <c r="G32" s="236"/>
      <c r="H32" s="3"/>
      <c r="I32" s="236"/>
      <c r="J32" s="236"/>
      <c r="K32" s="236"/>
      <c r="L32" s="236"/>
      <c r="M32" s="3" t="s">
        <v>58</v>
      </c>
      <c r="N32" s="236"/>
      <c r="O32" s="236"/>
      <c r="P32" s="236"/>
      <c r="Q32" s="236"/>
      <c r="R32" s="236"/>
      <c r="S32" s="5" t="s">
        <v>58</v>
      </c>
    </row>
    <row r="33" spans="1:22" ht="21.75" customHeight="1" x14ac:dyDescent="0.15">
      <c r="A33" s="186"/>
      <c r="B33" s="247" t="s">
        <v>68</v>
      </c>
      <c r="C33" s="248"/>
      <c r="D33" s="236"/>
      <c r="E33" s="236"/>
      <c r="F33" s="236"/>
      <c r="G33" s="236"/>
      <c r="H33" s="3"/>
      <c r="I33" s="236"/>
      <c r="J33" s="236"/>
      <c r="K33" s="236"/>
      <c r="L33" s="236"/>
      <c r="M33" s="3"/>
      <c r="N33" s="236" t="s">
        <v>58</v>
      </c>
      <c r="O33" s="236"/>
      <c r="P33" s="236"/>
      <c r="Q33" s="236"/>
      <c r="R33" s="236"/>
      <c r="S33" s="5" t="s">
        <v>58</v>
      </c>
      <c r="V33" s="6"/>
    </row>
    <row r="34" spans="1:22" ht="16.5" customHeight="1" x14ac:dyDescent="0.15">
      <c r="A34" s="186"/>
      <c r="B34" s="239" t="s">
        <v>69</v>
      </c>
      <c r="C34" s="240"/>
      <c r="D34" s="236"/>
      <c r="E34" s="236"/>
      <c r="F34" s="236"/>
      <c r="G34" s="236"/>
      <c r="H34" s="3"/>
      <c r="I34" s="236"/>
      <c r="J34" s="236"/>
      <c r="K34" s="236"/>
      <c r="L34" s="236"/>
      <c r="M34" s="3"/>
      <c r="N34" s="236" t="s">
        <v>57</v>
      </c>
      <c r="O34" s="236"/>
      <c r="P34" s="236"/>
      <c r="Q34" s="236"/>
      <c r="R34" s="236"/>
      <c r="S34" s="5" t="s">
        <v>57</v>
      </c>
    </row>
    <row r="35" spans="1:22" ht="16.5" customHeight="1" x14ac:dyDescent="0.15">
      <c r="A35" s="186"/>
      <c r="B35" s="239" t="s">
        <v>70</v>
      </c>
      <c r="C35" s="240"/>
      <c r="D35" s="236"/>
      <c r="E35" s="236"/>
      <c r="F35" s="236"/>
      <c r="G35" s="236"/>
      <c r="H35" s="3"/>
      <c r="I35" s="236"/>
      <c r="J35" s="236"/>
      <c r="K35" s="236"/>
      <c r="L35" s="236"/>
      <c r="M35" s="3"/>
      <c r="N35" s="236" t="s">
        <v>57</v>
      </c>
      <c r="O35" s="236"/>
      <c r="P35" s="236"/>
      <c r="Q35" s="236"/>
      <c r="R35" s="236"/>
      <c r="S35" s="5" t="s">
        <v>57</v>
      </c>
    </row>
    <row r="36" spans="1:22" ht="16.5" customHeight="1" x14ac:dyDescent="0.15">
      <c r="A36" s="186"/>
      <c r="B36" s="239" t="s">
        <v>71</v>
      </c>
      <c r="C36" s="240"/>
      <c r="D36" s="241"/>
      <c r="E36" s="190"/>
      <c r="F36" s="241"/>
      <c r="G36" s="190"/>
      <c r="H36" s="3"/>
      <c r="I36" s="241"/>
      <c r="J36" s="190"/>
      <c r="K36" s="241"/>
      <c r="L36" s="190"/>
      <c r="M36" s="3"/>
      <c r="N36" s="241" t="s">
        <v>57</v>
      </c>
      <c r="O36" s="190"/>
      <c r="P36" s="241"/>
      <c r="Q36" s="242"/>
      <c r="R36" s="190"/>
      <c r="S36" s="5" t="s">
        <v>57</v>
      </c>
    </row>
    <row r="37" spans="1:22" ht="16.5" customHeight="1" x14ac:dyDescent="0.15">
      <c r="A37" s="186"/>
      <c r="B37" s="239" t="s">
        <v>72</v>
      </c>
      <c r="C37" s="240"/>
      <c r="D37" s="236"/>
      <c r="E37" s="236"/>
      <c r="F37" s="236"/>
      <c r="G37" s="236"/>
      <c r="H37" s="3"/>
      <c r="I37" s="236"/>
      <c r="J37" s="236"/>
      <c r="K37" s="236"/>
      <c r="L37" s="236"/>
      <c r="M37" s="3"/>
      <c r="N37" s="236"/>
      <c r="O37" s="236"/>
      <c r="P37" s="236" t="s">
        <v>74</v>
      </c>
      <c r="Q37" s="236"/>
      <c r="R37" s="236"/>
      <c r="S37" s="5" t="s">
        <v>74</v>
      </c>
    </row>
    <row r="38" spans="1:22" ht="16.5" customHeight="1" x14ac:dyDescent="0.15">
      <c r="A38" s="186"/>
      <c r="B38" s="239" t="s">
        <v>73</v>
      </c>
      <c r="C38" s="240"/>
      <c r="D38" s="236"/>
      <c r="E38" s="236"/>
      <c r="F38" s="236"/>
      <c r="G38" s="236"/>
      <c r="H38" s="3"/>
      <c r="I38" s="236"/>
      <c r="J38" s="236"/>
      <c r="K38" s="236"/>
      <c r="L38" s="236"/>
      <c r="M38" s="3"/>
      <c r="N38" s="236"/>
      <c r="O38" s="236"/>
      <c r="P38" s="236" t="s">
        <v>75</v>
      </c>
      <c r="Q38" s="236"/>
      <c r="R38" s="236"/>
      <c r="S38" s="5" t="s">
        <v>75</v>
      </c>
    </row>
    <row r="39" spans="1:22" ht="16.5" customHeight="1" x14ac:dyDescent="0.15">
      <c r="A39" s="186" t="s">
        <v>40</v>
      </c>
      <c r="B39" s="185"/>
      <c r="C39" s="185"/>
      <c r="D39" s="236" t="s">
        <v>30</v>
      </c>
      <c r="E39" s="236"/>
      <c r="F39" s="236" t="s">
        <v>57</v>
      </c>
      <c r="G39" s="236"/>
      <c r="H39" s="3" t="s">
        <v>57</v>
      </c>
      <c r="I39" s="236" t="s">
        <v>57</v>
      </c>
      <c r="J39" s="236"/>
      <c r="K39" s="236" t="s">
        <v>57</v>
      </c>
      <c r="L39" s="236"/>
      <c r="M39" s="3" t="s">
        <v>57</v>
      </c>
      <c r="N39" s="236" t="s">
        <v>57</v>
      </c>
      <c r="O39" s="236"/>
      <c r="P39" s="243"/>
      <c r="Q39" s="243"/>
      <c r="R39" s="243"/>
      <c r="S39" s="5" t="s">
        <v>78</v>
      </c>
    </row>
    <row r="40" spans="1:22" ht="16.5" customHeight="1" thickBot="1" x14ac:dyDescent="0.2">
      <c r="A40" s="244" t="s">
        <v>41</v>
      </c>
      <c r="B40" s="245"/>
      <c r="C40" s="245"/>
      <c r="D40" s="246" t="s">
        <v>45</v>
      </c>
      <c r="E40" s="246"/>
      <c r="F40" s="246" t="s">
        <v>42</v>
      </c>
      <c r="G40" s="246"/>
      <c r="H40" s="7" t="s">
        <v>42</v>
      </c>
      <c r="I40" s="246" t="s">
        <v>42</v>
      </c>
      <c r="J40" s="246"/>
      <c r="K40" s="246" t="s">
        <v>42</v>
      </c>
      <c r="L40" s="246"/>
      <c r="M40" s="7" t="s">
        <v>42</v>
      </c>
      <c r="N40" s="246" t="s">
        <v>42</v>
      </c>
      <c r="O40" s="246"/>
      <c r="P40" s="246" t="s">
        <v>43</v>
      </c>
      <c r="Q40" s="246"/>
      <c r="R40" s="246"/>
      <c r="S40" s="8" t="s">
        <v>46</v>
      </c>
    </row>
  </sheetData>
  <mergeCells count="228">
    <mergeCell ref="B23:C23"/>
    <mergeCell ref="A18:S18"/>
    <mergeCell ref="B34:C34"/>
    <mergeCell ref="B33:C33"/>
    <mergeCell ref="B30:C30"/>
    <mergeCell ref="B29:C29"/>
    <mergeCell ref="P28:R28"/>
    <mergeCell ref="D25:E25"/>
    <mergeCell ref="F25:G25"/>
    <mergeCell ref="I25:J25"/>
    <mergeCell ref="P24:R24"/>
    <mergeCell ref="K25:L25"/>
    <mergeCell ref="N25:O25"/>
    <mergeCell ref="P25:R25"/>
    <mergeCell ref="B24:C24"/>
    <mergeCell ref="D24:E24"/>
    <mergeCell ref="F24:G24"/>
    <mergeCell ref="B26:C26"/>
    <mergeCell ref="B25:C25"/>
    <mergeCell ref="D34:E34"/>
    <mergeCell ref="F34:G34"/>
    <mergeCell ref="I34:J34"/>
    <mergeCell ref="K34:L34"/>
    <mergeCell ref="N34:O34"/>
    <mergeCell ref="B38:C38"/>
    <mergeCell ref="B37:C37"/>
    <mergeCell ref="B36:C36"/>
    <mergeCell ref="B35:C35"/>
    <mergeCell ref="K35:L35"/>
    <mergeCell ref="P27:R27"/>
    <mergeCell ref="K26:L26"/>
    <mergeCell ref="D27:E27"/>
    <mergeCell ref="B27:C27"/>
    <mergeCell ref="F27:G27"/>
    <mergeCell ref="I27:J27"/>
    <mergeCell ref="I26:J26"/>
    <mergeCell ref="P26:R26"/>
    <mergeCell ref="N26:O26"/>
    <mergeCell ref="I28:J28"/>
    <mergeCell ref="K28:L28"/>
    <mergeCell ref="N28:O28"/>
    <mergeCell ref="K27:L27"/>
    <mergeCell ref="N27:O27"/>
    <mergeCell ref="B28:C28"/>
    <mergeCell ref="D28:E28"/>
    <mergeCell ref="F28:G28"/>
    <mergeCell ref="F26:G26"/>
    <mergeCell ref="D26:E26"/>
    <mergeCell ref="A40:C40"/>
    <mergeCell ref="D40:E40"/>
    <mergeCell ref="F40:G40"/>
    <mergeCell ref="I40:J40"/>
    <mergeCell ref="K40:L40"/>
    <mergeCell ref="N40:O40"/>
    <mergeCell ref="P40:R40"/>
    <mergeCell ref="A39:C39"/>
    <mergeCell ref="D39:E39"/>
    <mergeCell ref="P38:R38"/>
    <mergeCell ref="D37:E37"/>
    <mergeCell ref="F37:G37"/>
    <mergeCell ref="I37:J37"/>
    <mergeCell ref="K37:L37"/>
    <mergeCell ref="N37:O37"/>
    <mergeCell ref="F39:G39"/>
    <mergeCell ref="I39:J39"/>
    <mergeCell ref="K39:L39"/>
    <mergeCell ref="N39:O39"/>
    <mergeCell ref="P37:R37"/>
    <mergeCell ref="D38:E38"/>
    <mergeCell ref="F38:G38"/>
    <mergeCell ref="I38:J38"/>
    <mergeCell ref="K38:L38"/>
    <mergeCell ref="N38:O38"/>
    <mergeCell ref="P39:R39"/>
    <mergeCell ref="D36:E36"/>
    <mergeCell ref="F36:G36"/>
    <mergeCell ref="I36:J36"/>
    <mergeCell ref="K36:L36"/>
    <mergeCell ref="N36:O36"/>
    <mergeCell ref="P36:R36"/>
    <mergeCell ref="D35:E35"/>
    <mergeCell ref="F35:G35"/>
    <mergeCell ref="I35:J35"/>
    <mergeCell ref="P29:R29"/>
    <mergeCell ref="I30:J30"/>
    <mergeCell ref="N35:O35"/>
    <mergeCell ref="P33:R33"/>
    <mergeCell ref="D32:E32"/>
    <mergeCell ref="F32:G32"/>
    <mergeCell ref="I32:J32"/>
    <mergeCell ref="K32:L32"/>
    <mergeCell ref="P31:R31"/>
    <mergeCell ref="K29:L29"/>
    <mergeCell ref="N29:O29"/>
    <mergeCell ref="P30:R30"/>
    <mergeCell ref="D30:E30"/>
    <mergeCell ref="F30:G30"/>
    <mergeCell ref="P34:R34"/>
    <mergeCell ref="D33:E33"/>
    <mergeCell ref="F33:G33"/>
    <mergeCell ref="P35:R35"/>
    <mergeCell ref="I33:J33"/>
    <mergeCell ref="K33:L33"/>
    <mergeCell ref="N33:O33"/>
    <mergeCell ref="P32:R32"/>
    <mergeCell ref="N31:O31"/>
    <mergeCell ref="N22:O22"/>
    <mergeCell ref="D29:E29"/>
    <mergeCell ref="F29:G29"/>
    <mergeCell ref="I29:J29"/>
    <mergeCell ref="K23:L23"/>
    <mergeCell ref="N23:O23"/>
    <mergeCell ref="F23:G23"/>
    <mergeCell ref="I23:J23"/>
    <mergeCell ref="D23:E23"/>
    <mergeCell ref="I24:J24"/>
    <mergeCell ref="K24:L24"/>
    <mergeCell ref="N24:O24"/>
    <mergeCell ref="A21:C21"/>
    <mergeCell ref="D21:E21"/>
    <mergeCell ref="F21:G21"/>
    <mergeCell ref="I21:J21"/>
    <mergeCell ref="K21:L21"/>
    <mergeCell ref="N21:O21"/>
    <mergeCell ref="P21:R21"/>
    <mergeCell ref="A22:A38"/>
    <mergeCell ref="B22:C22"/>
    <mergeCell ref="D22:E22"/>
    <mergeCell ref="F22:G22"/>
    <mergeCell ref="I22:J22"/>
    <mergeCell ref="K22:L22"/>
    <mergeCell ref="F31:G31"/>
    <mergeCell ref="P22:R22"/>
    <mergeCell ref="P23:R23"/>
    <mergeCell ref="B32:C32"/>
    <mergeCell ref="K30:L30"/>
    <mergeCell ref="N32:O32"/>
    <mergeCell ref="I31:J31"/>
    <mergeCell ref="K31:L31"/>
    <mergeCell ref="B31:C31"/>
    <mergeCell ref="D31:E31"/>
    <mergeCell ref="N30:O30"/>
    <mergeCell ref="I20:J20"/>
    <mergeCell ref="K20:L20"/>
    <mergeCell ref="L14:N14"/>
    <mergeCell ref="N20:O20"/>
    <mergeCell ref="O14:Q14"/>
    <mergeCell ref="P20:R20"/>
    <mergeCell ref="R14:S14"/>
    <mergeCell ref="A15:I15"/>
    <mergeCell ref="A16:S16"/>
    <mergeCell ref="A17:S17"/>
    <mergeCell ref="A19:C20"/>
    <mergeCell ref="D19:G19"/>
    <mergeCell ref="H19:J19"/>
    <mergeCell ref="K19:M19"/>
    <mergeCell ref="N19:R19"/>
    <mergeCell ref="S19:S20"/>
    <mergeCell ref="D20:E20"/>
    <mergeCell ref="F20:G20"/>
    <mergeCell ref="J15:K15"/>
    <mergeCell ref="L15:N15"/>
    <mergeCell ref="O15:Q15"/>
    <mergeCell ref="R15:S15"/>
    <mergeCell ref="E14:I14"/>
    <mergeCell ref="R12:S12"/>
    <mergeCell ref="C13:I13"/>
    <mergeCell ref="J13:K13"/>
    <mergeCell ref="L13:N13"/>
    <mergeCell ref="O13:Q13"/>
    <mergeCell ref="A14:D14"/>
    <mergeCell ref="J14:K14"/>
    <mergeCell ref="R13:S13"/>
    <mergeCell ref="E12:I12"/>
    <mergeCell ref="J12:K12"/>
    <mergeCell ref="L12:N12"/>
    <mergeCell ref="O12:Q12"/>
    <mergeCell ref="R10:S10"/>
    <mergeCell ref="E11:I11"/>
    <mergeCell ref="J11:K11"/>
    <mergeCell ref="L11:N11"/>
    <mergeCell ref="O11:Q11"/>
    <mergeCell ref="R11:S11"/>
    <mergeCell ref="L10:N10"/>
    <mergeCell ref="O10:Q10"/>
    <mergeCell ref="L8:N8"/>
    <mergeCell ref="O8:Q8"/>
    <mergeCell ref="R8:S8"/>
    <mergeCell ref="R9:S9"/>
    <mergeCell ref="L9:N9"/>
    <mergeCell ref="O9:Q9"/>
    <mergeCell ref="A1:S1"/>
    <mergeCell ref="A3:D3"/>
    <mergeCell ref="E3:I3"/>
    <mergeCell ref="J3:K3"/>
    <mergeCell ref="L3:N3"/>
    <mergeCell ref="O3:Q3"/>
    <mergeCell ref="R3:S3"/>
    <mergeCell ref="R6:S6"/>
    <mergeCell ref="C7:D9"/>
    <mergeCell ref="E7:I7"/>
    <mergeCell ref="J7:K7"/>
    <mergeCell ref="L7:N7"/>
    <mergeCell ref="O7:Q7"/>
    <mergeCell ref="L6:N6"/>
    <mergeCell ref="O6:Q6"/>
    <mergeCell ref="R7:S7"/>
    <mergeCell ref="E8:I8"/>
    <mergeCell ref="R4:S4"/>
    <mergeCell ref="E5:I5"/>
    <mergeCell ref="J5:K5"/>
    <mergeCell ref="L5:N5"/>
    <mergeCell ref="O5:Q5"/>
    <mergeCell ref="R5:S5"/>
    <mergeCell ref="E4:I4"/>
    <mergeCell ref="J4:K4"/>
    <mergeCell ref="L4:N4"/>
    <mergeCell ref="O4:Q4"/>
    <mergeCell ref="A4:B13"/>
    <mergeCell ref="C4:D6"/>
    <mergeCell ref="E6:I6"/>
    <mergeCell ref="J6:K6"/>
    <mergeCell ref="J8:K8"/>
    <mergeCell ref="C10:D12"/>
    <mergeCell ref="E10:I10"/>
    <mergeCell ref="J10:K10"/>
    <mergeCell ref="E9:I9"/>
    <mergeCell ref="J9:K9"/>
  </mergeCells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指导性专业教学计划课程安排表</vt:lpstr>
      <vt:lpstr>教学要求统计表</vt:lpstr>
      <vt:lpstr>指导性专业教学计划课程安排表!Print_Area</vt:lpstr>
      <vt:lpstr>指导性专业教学计划课程安排表!Print_Titles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2011-09-21T09:45:24Z</cp:lastPrinted>
  <dcterms:created xsi:type="dcterms:W3CDTF">1996-12-17T01:32:42Z</dcterms:created>
  <dcterms:modified xsi:type="dcterms:W3CDTF">2023-10-27T23:16:20Z</dcterms:modified>
</cp:coreProperties>
</file>